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codeName="ThisWorkbook"/>
  <mc:AlternateContent xmlns:mc="http://schemas.openxmlformats.org/markup-compatibility/2006">
    <mc:Choice Requires="x15">
      <x15ac:absPath xmlns:x15ac="http://schemas.microsoft.com/office/spreadsheetml/2010/11/ac" url="/Users/melanietetrick/Downloads/"/>
    </mc:Choice>
  </mc:AlternateContent>
  <xr:revisionPtr revIDLastSave="0" documentId="13_ncr:1_{2D20ACCD-B009-1448-972B-4CCBF56A21D9}" xr6:coauthVersionLast="47" xr6:coauthVersionMax="47" xr10:uidLastSave="{00000000-0000-0000-0000-000000000000}"/>
  <bookViews>
    <workbookView xWindow="6200" yWindow="3080" windowWidth="28800" windowHeight="17500" activeTab="2" xr2:uid="{00000000-000D-0000-FFFF-FFFF00000000}"/>
  </bookViews>
  <sheets>
    <sheet name="NO INSURANCE OR INS. WAIVED" sheetId="4" r:id="rId1"/>
    <sheet name="MEDICARE PATIENTS" sheetId="8" r:id="rId2"/>
    <sheet name="INSURANCE W-NONCOVERED BENEFITS" sheetId="9" r:id="rId3"/>
  </sheets>
  <definedNames>
    <definedName name="DurationOfLoan" localSheetId="2">'INSURANCE W-NONCOVERED BENEFITS'!#REF!</definedName>
    <definedName name="DurationOfLoan" localSheetId="1">'MEDICARE PATIENTS'!#REF!</definedName>
    <definedName name="DurationOfLoan" localSheetId="0">'NO INSURANCE OR INS. WAIVED'!#REF!</definedName>
    <definedName name="DurationOfLoan">#REF!</definedName>
    <definedName name="FullPrint" localSheetId="2">'INSURANCE W-NONCOVERED BENEFITS'!$A$1:$J$10</definedName>
    <definedName name="FullPrint" localSheetId="1">'MEDICARE PATIENTS'!$A$1:$J$9</definedName>
    <definedName name="FullPrint" localSheetId="0">'NO INSURANCE OR INS. WAIVED'!$A$1:$J$9</definedName>
    <definedName name="FullPrint">#REF!</definedName>
    <definedName name="HeaderRow">ROW(#REF!)</definedName>
    <definedName name="interest">#REF!</definedName>
    <definedName name="InterestRate" localSheetId="2">'INSURANCE W-NONCOVERED BENEFITS'!#REF!</definedName>
    <definedName name="InterestRate" localSheetId="1">'MEDICARE PATIENTS'!#REF!</definedName>
    <definedName name="InterestRate" localSheetId="0">'NO INSURANCE OR INS. WAIVED'!#REF!</definedName>
    <definedName name="InterestRate">#REF!</definedName>
    <definedName name="LastRow">COUNTIF(#REF!,"&gt;1")+HeaderRow</definedName>
    <definedName name="LoanAmount" localSheetId="2">'INSURANCE W-NONCOVERED BENEFITS'!#REF!</definedName>
    <definedName name="LoanAmount" localSheetId="1">'MEDICARE PATIENTS'!#REF!</definedName>
    <definedName name="LoanAmount" localSheetId="0">'NO INSURANCE OR INS. WAIVED'!#REF!</definedName>
    <definedName name="LoanAmount">#REF!</definedName>
    <definedName name="LoanIsGood" localSheetId="2">('INSURANCE W-NONCOVERED BENEFITS'!#REF!*'INSURANCE W-NONCOVERED BENEFITS'!#REF!*'INSURANCE W-NONCOVERED BENEFITS'!#REF!)&gt;0</definedName>
    <definedName name="LoanIsGood" localSheetId="1">('MEDICARE PATIENTS'!#REF!*'MEDICARE PATIENTS'!#REF!*'MEDICARE PATIENTS'!#REF!)&gt;0</definedName>
    <definedName name="LoanIsGood" localSheetId="0">('NO INSURANCE OR INS. WAIVED'!#REF!*'NO INSURANCE OR INS. WAIVED'!#REF!*'NO INSURANCE OR INS. WAIVED'!#REF!)&gt;0</definedName>
    <definedName name="LoanIsGood">(#REF!*#REF!*#REF!)&gt;0</definedName>
    <definedName name="LoanStart" localSheetId="2">'INSURANCE W-NONCOVERED BENEFITS'!#REF!</definedName>
    <definedName name="LoanStart" localSheetId="1">'MEDICARE PATIENTS'!#REF!</definedName>
    <definedName name="LoanStart" localSheetId="0">'NO INSURANCE OR INS. WAIVED'!#REF!</definedName>
    <definedName name="LoanStart">#REF!</definedName>
    <definedName name="MonthlyLoanPayment" localSheetId="2">'INSURANCE W-NONCOVERED BENEFITS'!$J$6</definedName>
    <definedName name="MonthlyLoanPayment" localSheetId="1">'MEDICARE PATIENTS'!$J$6</definedName>
    <definedName name="MonthlyLoanPayment" localSheetId="0">'NO INSURANCE OR INS. WAIVED'!$J$6</definedName>
    <definedName name="MonthlyLoanPayment">#REF!</definedName>
    <definedName name="NoPaymentsRemaining">#REF!</definedName>
    <definedName name="PaymentDurationIncreaseDecrease" localSheetId="2">INT(NPER('INSURANCE W-NONCOVERED BENEFITS'!InterestRate/12,-'INSURANCE W-NONCOVERED BENEFITS'!MonthlyLoanPayment*VLOOKUP(PaymentPercentage,PaymentScenarios,2,FALSE),'INSURANCE W-NONCOVERED BENEFITS'!LoanAmount))</definedName>
    <definedName name="PaymentDurationIncreaseDecrease" localSheetId="1">INT(NPER('MEDICARE PATIENTS'!InterestRate/12,-'MEDICARE PATIENTS'!MonthlyLoanPayment*VLOOKUP(PaymentPercentage,PaymentScenarios,2,FALSE),'MEDICARE PATIENTS'!LoanAmount))</definedName>
    <definedName name="PaymentDurationIncreaseDecrease" localSheetId="0">INT(NPER('NO INSURANCE OR INS. WAIVED'!InterestRate/12,-'NO INSURANCE OR INS. WAIVED'!MonthlyLoanPayment*VLOOKUP(PaymentPercentage,PaymentScenarios,2,FALSE),'NO INSURANCE OR INS. WAIVED'!LoanAmount))</definedName>
    <definedName name="PaymentDurationIncreaseDecrease">INT(NPER(InterestRate/12,-MonthlyLoanPayment*VLOOKUP(PaymentPercentage,PaymentScenarios,2,FALSE),LoanAmount))</definedName>
    <definedName name="PercentageIncreaseDecrease" localSheetId="2">1-'INSURANCE W-NONCOVERED BENEFITS'!PaymentDurationIncreaseDecrease/'INSURANCE W-NONCOVERED BENEFITS'!DurationOfLoan</definedName>
    <definedName name="PercentageIncreaseDecrease" localSheetId="1">1-'MEDICARE PATIENTS'!PaymentDurationIncreaseDecrease/'MEDICARE PATIENTS'!DurationOfLoan</definedName>
    <definedName name="PercentageIncreaseDecrease" localSheetId="0">1-'NO INSURANCE OR INS. WAIVED'!PaymentDurationIncreaseDecrease/'NO INSURANCE OR INS. WAIVED'!DurationOfLoan</definedName>
    <definedName name="PercentageIncreaseDecrease">1-PaymentDurationIncreaseDecrease/DurationOfLoan</definedName>
    <definedName name="PrintAreaReset" localSheetId="2">OFFSET('INSURANCE W-NONCOVERED BENEFITS'!FullPrint,0,0,[0]!LastRow)</definedName>
    <definedName name="PrintAreaReset" localSheetId="1">OFFSET('MEDICARE PATIENTS'!FullPrint,0,0,[0]!LastRow)</definedName>
    <definedName name="PrintAreaReset" localSheetId="0">OFFSET('NO INSURANCE OR INS. WAIVED'!FullPrint,0,0,[0]!LastRow)</definedName>
    <definedName name="PrintAreaReset">OFFSET(FullPrint,0,0,LastRow)</definedName>
    <definedName name="PropertyTaxAmount" localSheetId="2">'INSURANCE W-NONCOVERED BENEFITS'!#REF!</definedName>
    <definedName name="PropertyTaxAmount" localSheetId="1">'MEDICARE PATIENTS'!#REF!</definedName>
    <definedName name="PropertyTaxAmount" localSheetId="0">'NO INSURANCE OR INS. WAIVED'!#REF!</definedName>
    <definedName name="PropertyTaxAmount">#REF!</definedName>
    <definedName name="total_interest_paid" localSheetId="2">'INSURANCE W-NONCOVERED BENEFITS'!#REF!</definedName>
    <definedName name="total_interest_paid" localSheetId="1">'MEDICARE PATIENTS'!#REF!</definedName>
    <definedName name="total_interest_paid" localSheetId="0">'NO INSURANCE OR INS. WAIVED'!#REF!</definedName>
    <definedName name="total_interest_paid">#REF!</definedName>
    <definedName name="total_loan_payment">#REF!</definedName>
    <definedName name="total_payments">#REF!</definedName>
    <definedName name="ValueOfHome" localSheetId="2">'INSURANCE W-NONCOVERED BENEFITS'!$E$6</definedName>
    <definedName name="ValueOfHome" localSheetId="1">'MEDICARE PATIENTS'!$E$6</definedName>
    <definedName name="ValueOfHome" localSheetId="0">'NO INSURANCE OR INS. WAIVED'!$E$6</definedName>
    <definedName name="ValueOfHome">#REF!</definedName>
    <definedName name="ValuesEntered" localSheetId="2">IF('INSURANCE W-NONCOVERED BENEFITS'!LoanAmount*(LEN('INSURANCE W-NONCOVERED BENEFITS'!InterestRate)&gt;0)*'INSURANCE W-NONCOVERED BENEFITS'!DurationOfLoan*'INSURANCE W-NONCOVERED BENEFITS'!LoanStart*(LEN('INSURANCE W-NONCOVERED BENEFITS'!PropertyTaxAmount)&gt;0)&gt;0,1,0)</definedName>
    <definedName name="ValuesEntered" localSheetId="1">IF('MEDICARE PATIENTS'!LoanAmount*(LEN('MEDICARE PATIENTS'!InterestRate)&gt;0)*'MEDICARE PATIENTS'!DurationOfLoan*'MEDICARE PATIENTS'!LoanStart*(LEN('MEDICARE PATIENTS'!PropertyTaxAmount)&gt;0)&gt;0,1,0)</definedName>
    <definedName name="ValuesEntered" localSheetId="0">IF('NO INSURANCE OR INS. WAIVED'!LoanAmount*(LEN('NO INSURANCE OR INS. WAIVED'!InterestRate)&gt;0)*'NO INSURANCE OR INS. WAIVED'!DurationOfLoan*'NO INSURANCE OR INS. WAIVED'!LoanStart*(LEN('NO INSURANCE OR INS. WAIVED'!PropertyTaxAmount)&gt;0)&gt;0,1,0)</definedName>
    <definedName name="ValuesEntered">IF(LoanAmount*(LEN(InterestRate)&gt;0)*DurationOfLoan*LoanStart*(LEN(PropertyTaxAmount)&gt;0)&gt;0,1,0)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9" i="9" l="1"/>
  <c r="G29" i="9"/>
  <c r="J28" i="9"/>
  <c r="G28" i="9"/>
  <c r="J27" i="9"/>
  <c r="G27" i="9"/>
  <c r="J26" i="9"/>
  <c r="G26" i="9"/>
  <c r="J25" i="9"/>
  <c r="G25" i="9"/>
  <c r="J24" i="9"/>
  <c r="G24" i="9"/>
  <c r="J19" i="9"/>
  <c r="J18" i="9"/>
  <c r="J17" i="9"/>
  <c r="J16" i="9"/>
  <c r="J15" i="9"/>
  <c r="J14" i="9"/>
  <c r="G31" i="8"/>
  <c r="B31" i="8"/>
  <c r="J26" i="8"/>
  <c r="G26" i="8"/>
  <c r="J27" i="8"/>
  <c r="J24" i="8"/>
  <c r="J25" i="8"/>
  <c r="G24" i="8"/>
  <c r="G25" i="8"/>
  <c r="J23" i="8"/>
  <c r="G23" i="8"/>
  <c r="J22" i="8"/>
  <c r="G22" i="8"/>
  <c r="J21" i="8"/>
  <c r="G21" i="8"/>
  <c r="J20" i="8"/>
  <c r="G20" i="8"/>
  <c r="G27" i="8" s="1"/>
  <c r="J19" i="8"/>
  <c r="G19" i="8"/>
  <c r="J13" i="8"/>
  <c r="J14" i="8" s="1"/>
  <c r="G30" i="9" l="1"/>
  <c r="J30" i="9"/>
  <c r="J20" i="9"/>
  <c r="G34" i="9" s="1"/>
  <c r="J18" i="4"/>
  <c r="G18" i="4"/>
  <c r="J17" i="4"/>
  <c r="G17" i="4"/>
  <c r="J16" i="4"/>
  <c r="G16" i="4"/>
  <c r="J15" i="4"/>
  <c r="G15" i="4"/>
  <c r="J14" i="4"/>
  <c r="G14" i="4"/>
  <c r="J13" i="4"/>
  <c r="G13" i="4"/>
  <c r="B34" i="9" l="1"/>
  <c r="H36" i="9"/>
  <c r="H33" i="8"/>
  <c r="G19" i="4"/>
  <c r="B23" i="4" s="1"/>
  <c r="J19" i="4"/>
  <c r="G23" i="4" s="1"/>
  <c r="H25" i="4" l="1"/>
</calcChain>
</file>

<file path=xl/sharedStrings.xml><?xml version="1.0" encoding="utf-8"?>
<sst xmlns="http://schemas.openxmlformats.org/spreadsheetml/2006/main" count="157" uniqueCount="67">
  <si>
    <t xml:space="preserve"> </t>
  </si>
  <si>
    <t>Date:</t>
  </si>
  <si>
    <t>Patient Name:</t>
  </si>
  <si>
    <t>Total Number of Treatments:</t>
  </si>
  <si>
    <t>Visits</t>
  </si>
  <si>
    <t>TOTAL</t>
  </si>
  <si>
    <t>With CHUSA</t>
  </si>
  <si>
    <t>Actual Fee</t>
  </si>
  <si>
    <t>Without CHUSA</t>
  </si>
  <si>
    <t>Actual Fee Total</t>
  </si>
  <si>
    <t>Total SAVINGS with ChiroHealthUSA (Minus $49 Membership)</t>
  </si>
  <si>
    <t>CHUSA Fee</t>
  </si>
  <si>
    <t>CHUSA Fee Total</t>
  </si>
  <si>
    <t>INSURANCE</t>
  </si>
  <si>
    <t># of Visits</t>
  </si>
  <si>
    <t>Responsibility</t>
  </si>
  <si>
    <t xml:space="preserve">Patient </t>
  </si>
  <si>
    <t>INSURANCE SUBTOTAL:</t>
  </si>
  <si>
    <t>ACTUAL FEES:</t>
  </si>
  <si>
    <t>ESTIMATED TOTAL FOR TREATMENT</t>
  </si>
  <si>
    <t>CHUSA FEES:</t>
  </si>
  <si>
    <t>BJ Palmer Chiropractic Clinic</t>
  </si>
  <si>
    <t>Inigo Montoya</t>
  </si>
  <si>
    <t>Blue Cross Blue Shield</t>
  </si>
  <si>
    <t>Custom Orthotics</t>
  </si>
  <si>
    <t>Pillow</t>
  </si>
  <si>
    <t>New Patient Exam</t>
  </si>
  <si>
    <t>Therapy 1</t>
  </si>
  <si>
    <t>Therapy 2</t>
  </si>
  <si>
    <t>X-Rays</t>
  </si>
  <si>
    <t>Therapy 3</t>
  </si>
  <si>
    <t>Medicare Co-Pay Adjustment</t>
  </si>
  <si>
    <t>ITEM/SERVICE TYPE</t>
  </si>
  <si>
    <t>GOOD FAITH ESTIMATE</t>
  </si>
  <si>
    <t>SELF-PAY</t>
  </si>
  <si>
    <t>Location:</t>
  </si>
  <si>
    <t>Patient DOB:</t>
  </si>
  <si>
    <t>CPT CODE</t>
  </si>
  <si>
    <t>Therapeutic exercise</t>
  </si>
  <si>
    <t>Manipulation (1-2)</t>
  </si>
  <si>
    <t>Therapeutic Exercise</t>
  </si>
  <si>
    <t>xxxxx</t>
  </si>
  <si>
    <t>I understand that:</t>
  </si>
  <si>
    <t>I have discussed or been given the opportunity to discuss any questions or concerns with my provider and have had these answered to my satisfaction prior to my signing this Good Faith Estimate document. I have made my decision voluntarily and freely.</t>
  </si>
  <si>
    <t>Provider Signature__________________________________________________________________ Date______________________________</t>
  </si>
  <si>
    <t>● Patient Please Review ● Print &amp; Sign Name ●</t>
  </si>
  <si>
    <t>Provider Name/NPI/TIN#:</t>
  </si>
  <si>
    <t>XXXXX</t>
  </si>
  <si>
    <t>There may be additional items or services the convening provider or convening facility recommends as part of the course of care that must be scheduled or requested separately and are not reflected in the good faith estimate.</t>
  </si>
  <si>
    <t>The information provided in the good faith estimate is only an estimate of items or services reasonably expected to be furnished at the time the good faith estimate is issued to the uninsured (or self-pay) individual and that actual items, services, or charges may differ from the good faith estimate.</t>
  </si>
  <si>
    <t xml:space="preserve"> You have the right to initiate the patient-provider dispute resolution process if the actual billed charges are $400 more than the expected charges included in the good faith estimate and the dispute is initiated within 120 days after the date of the bill for the items or services. To start the process, you may contact us at the phone number or address listed above to let us know the billed charges are higher than the Good Faith Estimate. You can ask us to update the bill to match the Good Faith Estimate, ask to negotiate the bill, or ask if there is financial assistance available.  You may also start a dispute resolution process with the U.S. Department of Health and Human Services within 120 calendar days (about 4 months) of the date on the original bill and if the agency disagrees with you, you will have to pay the higher amount.  To learn more and get a form to start the process, go to www.cms.gov/nosurprises.</t>
  </si>
  <si>
    <t>The good faith estimate is not a contract and does not require you to obtain the items or services from any of the providers or facilities identified in the good faith estimate.</t>
  </si>
  <si>
    <t>CHUSA Capped Fee</t>
  </si>
  <si>
    <t>ChiroHealthUSA (CHUSA) 1 Year Membership Fee</t>
  </si>
  <si>
    <t>MEDICARE</t>
  </si>
  <si>
    <t>MEDICARE SUBTOTAL:</t>
  </si>
  <si>
    <t>Good faith estimates will be issued upon scheduling or upon request and are valid for 12 months from the date of the Good Faith Estimate</t>
  </si>
  <si>
    <t>Total</t>
  </si>
  <si>
    <t>CHUSA</t>
  </si>
  <si>
    <t>Fee Total</t>
  </si>
  <si>
    <t>Patient Guardian/</t>
  </si>
  <si>
    <t>Patient’s Name (Print)____________________________________________ Signature____________________________________________  Date______________</t>
  </si>
  <si>
    <t>Condition/DX:</t>
  </si>
  <si>
    <t>ChiroHealthUSA (CHUSA) 1 Year Membership Fee:</t>
  </si>
  <si>
    <t>CHUSA Capped Fee:</t>
  </si>
  <si>
    <t>Representative (Print) ____________________________________________ Signature____________________________________________  Date______________</t>
  </si>
  <si>
    <t>Deductible: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</si>
</sst>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s>
  <fonts count="40" x14ac:knownFonts="1">
    <font>
      <sz val="9"/>
      <color theme="1" tint="0.34998626667073579"/>
      <name val="Calibri"/>
      <family val="2"/>
      <scheme val="minor"/>
    </font>
    <font>
      <sz val="11"/>
      <color theme="1"/>
      <name val="Calibri"/>
      <family val="2"/>
      <scheme val="minor"/>
    </font>
    <font>
      <sz val="16"/>
      <color theme="4"/>
      <name val="Calibri"/>
      <family val="2"/>
      <scheme val="minor"/>
    </font>
    <font>
      <sz val="10"/>
      <color theme="1" tint="0.34998626667073579"/>
      <name val="Calibri"/>
      <family val="2"/>
      <scheme val="major"/>
    </font>
    <font>
      <sz val="9"/>
      <color theme="1" tint="0.34998626667073579"/>
      <name val="Calibri"/>
      <family val="2"/>
      <scheme val="major"/>
    </font>
    <font>
      <sz val="12"/>
      <color theme="1" tint="0.34998626667073579"/>
      <name val="Calibri"/>
      <family val="2"/>
      <scheme val="minor"/>
    </font>
    <font>
      <b/>
      <sz val="11"/>
      <color theme="0"/>
      <name val="Calibri"/>
      <family val="1"/>
      <scheme val="minor"/>
    </font>
    <font>
      <b/>
      <sz val="11"/>
      <color theme="3"/>
      <name val="Calibri"/>
      <family val="2"/>
      <scheme val="major"/>
    </font>
    <font>
      <sz val="20"/>
      <color theme="4" tint="-0.499984740745262"/>
      <name val="Calibri"/>
      <family val="2"/>
      <scheme val="major"/>
    </font>
    <font>
      <sz val="10"/>
      <color theme="5"/>
      <name val="Calibri"/>
      <family val="2"/>
      <scheme val="major"/>
    </font>
    <font>
      <sz val="12"/>
      <color theme="2"/>
      <name val="Calibri"/>
      <family val="2"/>
      <scheme val="major"/>
    </font>
    <font>
      <b/>
      <sz val="12"/>
      <color theme="0"/>
      <name val="Calibri"/>
      <family val="2"/>
      <scheme val="minor"/>
    </font>
    <font>
      <sz val="12"/>
      <color theme="0"/>
      <name val="Calibri"/>
      <family val="2"/>
      <scheme val="minor"/>
    </font>
    <font>
      <b/>
      <sz val="12"/>
      <color theme="0"/>
      <name val="Tahoma"/>
      <family val="2"/>
    </font>
    <font>
      <b/>
      <sz val="12"/>
      <color theme="1" tint="0.34998626667073579"/>
      <name val="Calibri"/>
      <family val="2"/>
      <scheme val="minor"/>
    </font>
    <font>
      <sz val="12"/>
      <color theme="1" tint="0.34998626667073579"/>
      <name val="Calibri"/>
      <family val="2"/>
      <scheme val="major"/>
    </font>
    <font>
      <sz val="12"/>
      <color theme="5"/>
      <name val="Calibri"/>
      <family val="2"/>
      <scheme val="major"/>
    </font>
    <font>
      <b/>
      <sz val="12"/>
      <color theme="1" tint="0.34998626667073579"/>
      <name val="Calibri"/>
      <family val="2"/>
      <scheme val="major"/>
    </font>
    <font>
      <b/>
      <sz val="12"/>
      <color theme="5"/>
      <name val="Calibri"/>
      <family val="2"/>
      <scheme val="major"/>
    </font>
    <font>
      <sz val="14"/>
      <color theme="1" tint="0.34998626667073579"/>
      <name val="Calibri"/>
      <family val="2"/>
      <scheme val="major"/>
    </font>
    <font>
      <b/>
      <sz val="14"/>
      <color theme="0"/>
      <name val="Calibri"/>
      <family val="2"/>
      <scheme val="minor"/>
    </font>
    <font>
      <sz val="14"/>
      <color theme="1" tint="0.34998626667073579"/>
      <name val="Calibri"/>
      <family val="2"/>
      <scheme val="minor"/>
    </font>
    <font>
      <sz val="12"/>
      <color theme="1" tint="0.249977111117893"/>
      <name val="Calibri"/>
      <family val="2"/>
      <scheme val="major"/>
    </font>
    <font>
      <b/>
      <sz val="12"/>
      <color rgb="FFC8513C"/>
      <name val="Calibri"/>
      <family val="2"/>
      <scheme val="major"/>
    </font>
    <font>
      <sz val="10"/>
      <color theme="0"/>
      <name val="Calibri"/>
      <family val="2"/>
      <scheme val="minor"/>
    </font>
    <font>
      <sz val="12"/>
      <color rgb="FFFF0000"/>
      <name val="Calibri"/>
      <family val="2"/>
      <scheme val="major"/>
    </font>
    <font>
      <b/>
      <sz val="16"/>
      <color theme="0"/>
      <name val="Calibri"/>
      <family val="2"/>
      <scheme val="minor"/>
    </font>
    <font>
      <sz val="12"/>
      <color rgb="FFC8513C"/>
      <name val="Calibri"/>
      <family val="2"/>
      <scheme val="major"/>
    </font>
    <font>
      <b/>
      <sz val="20"/>
      <color rgb="FF1C8FA7"/>
      <name val="Calibri"/>
      <family val="2"/>
      <scheme val="major"/>
    </font>
    <font>
      <b/>
      <sz val="20"/>
      <color rgb="FFC8513C"/>
      <name val="Calibri"/>
      <family val="2"/>
      <scheme val="major"/>
    </font>
    <font>
      <b/>
      <sz val="18"/>
      <color rgb="FFC3FF96"/>
      <name val="Calibri"/>
      <family val="2"/>
      <scheme val="minor"/>
    </font>
    <font>
      <b/>
      <sz val="24"/>
      <color rgb="FF1C8FA7"/>
      <name val="Calibri"/>
      <family val="2"/>
      <scheme val="major"/>
    </font>
    <font>
      <b/>
      <sz val="24"/>
      <color theme="5"/>
      <name val="Calibri"/>
      <family val="2"/>
      <scheme val="major"/>
    </font>
    <font>
      <b/>
      <sz val="24"/>
      <color rgb="FFC8513C"/>
      <name val="Calibri"/>
      <family val="2"/>
      <scheme val="major"/>
    </font>
    <font>
      <sz val="8"/>
      <color theme="1" tint="0.34998626667073579"/>
      <name val="Calibri"/>
      <family val="2"/>
      <scheme val="minor"/>
    </font>
    <font>
      <b/>
      <sz val="18"/>
      <color theme="0"/>
      <name val="Tahoma"/>
      <family val="2"/>
    </font>
    <font>
      <sz val="10"/>
      <color theme="1" tint="0.249977111117893"/>
      <name val="Calibri"/>
      <family val="2"/>
      <scheme val="major"/>
    </font>
    <font>
      <sz val="10"/>
      <color rgb="FFC8513C"/>
      <name val="Calibri"/>
      <family val="2"/>
      <scheme val="major"/>
    </font>
    <font>
      <b/>
      <sz val="10"/>
      <color theme="5"/>
      <name val="Calibri"/>
      <family val="2"/>
      <scheme val="major"/>
    </font>
    <font>
      <b/>
      <sz val="10"/>
      <color rgb="FFC8513C"/>
      <name val="Calibri"/>
      <family val="2"/>
      <scheme val="major"/>
    </font>
  </fonts>
  <fills count="10">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5"/>
        <bgColor indexed="64"/>
      </patternFill>
    </fill>
    <fill>
      <patternFill patternType="solid">
        <fgColor theme="2"/>
        <bgColor indexed="64"/>
      </patternFill>
    </fill>
    <fill>
      <patternFill patternType="solid">
        <fgColor rgb="FFA5A5A5"/>
      </patternFill>
    </fill>
    <fill>
      <patternFill patternType="solid">
        <fgColor theme="6"/>
      </patternFill>
    </fill>
    <fill>
      <patternFill patternType="solid">
        <fgColor rgb="FFC8513C"/>
        <bgColor indexed="64"/>
      </patternFill>
    </fill>
    <fill>
      <patternFill patternType="solid">
        <fgColor theme="1" tint="0.499984740745262"/>
        <bgColor indexed="64"/>
      </patternFill>
    </fill>
  </fills>
  <borders count="22">
    <border>
      <left/>
      <right/>
      <top/>
      <bottom/>
      <diagonal/>
    </border>
    <border>
      <left/>
      <right/>
      <top style="thin">
        <color theme="0" tint="-0.34998626667073579"/>
      </top>
      <bottom style="thin">
        <color theme="0" tint="-0.34998626667073579"/>
      </bottom>
      <diagonal/>
    </border>
    <border>
      <left/>
      <right/>
      <top/>
      <bottom style="thin">
        <color theme="0" tint="-0.14996795556505021"/>
      </bottom>
      <diagonal/>
    </border>
    <border>
      <left style="double">
        <color rgb="FF3F3F3F"/>
      </left>
      <right style="double">
        <color rgb="FF3F3F3F"/>
      </right>
      <top style="double">
        <color rgb="FF3F3F3F"/>
      </top>
      <bottom style="double">
        <color rgb="FF3F3F3F"/>
      </bottom>
      <diagonal/>
    </border>
    <border>
      <left/>
      <right/>
      <top style="thin">
        <color theme="0" tint="-0.14996795556505021"/>
      </top>
      <bottom style="thin">
        <color theme="0" tint="-0.14996795556505021"/>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top style="thin">
        <color rgb="FFA5A5A5"/>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499984740745262"/>
      </left>
      <right/>
      <top style="thin">
        <color indexed="64"/>
      </top>
      <bottom style="thin">
        <color indexed="64"/>
      </bottom>
      <diagonal/>
    </border>
    <border>
      <left style="thin">
        <color indexed="64"/>
      </left>
      <right/>
      <top/>
      <bottom/>
      <diagonal/>
    </border>
    <border>
      <left/>
      <right style="thin">
        <color theme="0" tint="-0.499984740745262"/>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4">
    <xf numFmtId="0" fontId="0" fillId="0" borderId="0"/>
    <xf numFmtId="44" fontId="1" fillId="0" borderId="0" applyFont="0" applyFill="0" applyBorder="0" applyAlignment="0" applyProtection="0"/>
    <xf numFmtId="0" fontId="8" fillId="0" borderId="0" applyNumberFormat="0" applyFill="0" applyBorder="0" applyAlignment="0" applyProtection="0"/>
    <xf numFmtId="164" fontId="2" fillId="0" borderId="1" applyNumberFormat="0" applyFill="0" applyBorder="0" applyProtection="0">
      <alignment horizontal="right" indent="1"/>
    </xf>
    <xf numFmtId="0" fontId="3" fillId="0" borderId="0" applyNumberFormat="0" applyFill="0" applyBorder="0">
      <alignment horizontal="left" indent="1"/>
    </xf>
    <xf numFmtId="0" fontId="6" fillId="2" borderId="0" applyNumberFormat="0">
      <alignment horizontal="center" vertical="top" textRotation="90"/>
    </xf>
    <xf numFmtId="0" fontId="4" fillId="3" borderId="1">
      <alignment horizontal="left" indent="1"/>
    </xf>
    <xf numFmtId="166" fontId="5" fillId="3" borderId="1"/>
    <xf numFmtId="0" fontId="10" fillId="4" borderId="0" applyNumberFormat="0" applyBorder="0" applyAlignment="0" applyProtection="0"/>
    <xf numFmtId="0" fontId="3" fillId="5" borderId="2" applyNumberFormat="0" applyAlignment="0" applyProtection="0"/>
    <xf numFmtId="0" fontId="9" fillId="0" borderId="2" applyNumberFormat="0" applyFill="0" applyAlignment="0" applyProtection="0"/>
    <xf numFmtId="0" fontId="7" fillId="0" borderId="0" applyNumberFormat="0" applyFill="0" applyBorder="0" applyAlignment="0" applyProtection="0"/>
    <xf numFmtId="0" fontId="11" fillId="6" borderId="3" applyNumberFormat="0" applyAlignment="0" applyProtection="0"/>
    <xf numFmtId="0" fontId="12" fillId="7" borderId="0" applyNumberFormat="0" applyBorder="0" applyAlignment="0" applyProtection="0"/>
  </cellStyleXfs>
  <cellXfs count="150">
    <xf numFmtId="0" fontId="0" fillId="0" borderId="0" xfId="0"/>
    <xf numFmtId="0" fontId="12" fillId="8" borderId="0" xfId="13" applyFont="1" applyFill="1" applyBorder="1" applyAlignment="1" applyProtection="1"/>
    <xf numFmtId="0" fontId="12" fillId="8" borderId="0" xfId="13" applyFont="1" applyFill="1" applyBorder="1" applyAlignment="1" applyProtection="1">
      <alignment horizontal="center"/>
    </xf>
    <xf numFmtId="0" fontId="5" fillId="0" borderId="0" xfId="0" applyFont="1" applyProtection="1"/>
    <xf numFmtId="0" fontId="12" fillId="8" borderId="0" xfId="13" applyFont="1" applyFill="1" applyBorder="1" applyAlignment="1" applyProtection="1">
      <alignment vertical="top"/>
    </xf>
    <xf numFmtId="0" fontId="14" fillId="0" borderId="0" xfId="0" applyFont="1" applyProtection="1"/>
    <xf numFmtId="0" fontId="15" fillId="0" borderId="0" xfId="9" applyFont="1" applyFill="1" applyBorder="1" applyProtection="1"/>
    <xf numFmtId="0" fontId="5" fillId="0" borderId="0" xfId="0" applyFont="1" applyFill="1" applyBorder="1" applyProtection="1"/>
    <xf numFmtId="0" fontId="11" fillId="6" borderId="0" xfId="12" applyFont="1" applyBorder="1" applyProtection="1"/>
    <xf numFmtId="0" fontId="11" fillId="6" borderId="0" xfId="12" applyFont="1" applyBorder="1" applyAlignment="1" applyProtection="1">
      <alignment horizontal="right"/>
    </xf>
    <xf numFmtId="0" fontId="11" fillId="6" borderId="0" xfId="12" applyFont="1" applyBorder="1" applyAlignment="1" applyProtection="1">
      <alignment horizontal="right" wrapText="1"/>
    </xf>
    <xf numFmtId="166" fontId="11" fillId="6" borderId="0" xfId="12" applyNumberFormat="1" applyFont="1" applyBorder="1" applyAlignment="1" applyProtection="1">
      <alignment horizontal="right"/>
    </xf>
    <xf numFmtId="0" fontId="15" fillId="5" borderId="2" xfId="9" applyFont="1" applyProtection="1"/>
    <xf numFmtId="166" fontId="16" fillId="5" borderId="2" xfId="10" applyNumberFormat="1" applyFont="1" applyFill="1" applyProtection="1"/>
    <xf numFmtId="43" fontId="15" fillId="5" borderId="2" xfId="9" applyNumberFormat="1" applyFont="1" applyProtection="1"/>
    <xf numFmtId="166" fontId="18" fillId="0" borderId="0" xfId="10" applyNumberFormat="1" applyFont="1" applyFill="1" applyBorder="1" applyProtection="1"/>
    <xf numFmtId="166" fontId="18" fillId="3" borderId="2" xfId="10" applyNumberFormat="1" applyFont="1" applyFill="1" applyProtection="1"/>
    <xf numFmtId="43" fontId="16" fillId="5" borderId="2" xfId="10" applyNumberFormat="1" applyFont="1" applyFill="1" applyProtection="1"/>
    <xf numFmtId="43" fontId="15" fillId="5" borderId="2" xfId="1" applyNumberFormat="1" applyFont="1" applyFill="1" applyBorder="1" applyProtection="1"/>
    <xf numFmtId="0" fontId="5" fillId="0" borderId="0" xfId="0" applyFont="1" applyAlignment="1" applyProtection="1">
      <alignment horizontal="center"/>
    </xf>
    <xf numFmtId="0" fontId="20" fillId="9" borderId="0" xfId="12" applyFont="1" applyFill="1" applyBorder="1" applyAlignment="1" applyProtection="1">
      <alignment vertical="center"/>
    </xf>
    <xf numFmtId="0" fontId="21" fillId="0" borderId="0" xfId="0" applyFont="1" applyAlignment="1" applyProtection="1">
      <alignment vertical="center"/>
    </xf>
    <xf numFmtId="0" fontId="22" fillId="5" borderId="2" xfId="10" applyNumberFormat="1" applyFont="1" applyFill="1" applyProtection="1">
      <protection locked="0"/>
    </xf>
    <xf numFmtId="166" fontId="16" fillId="5" borderId="2" xfId="10" applyNumberFormat="1" applyFont="1" applyFill="1" applyProtection="1">
      <protection locked="0"/>
    </xf>
    <xf numFmtId="43" fontId="15" fillId="5" borderId="2" xfId="9" applyNumberFormat="1" applyFont="1" applyProtection="1">
      <protection locked="0"/>
    </xf>
    <xf numFmtId="0" fontId="16" fillId="5" borderId="2" xfId="10" applyNumberFormat="1" applyFont="1" applyFill="1" applyProtection="1">
      <protection locked="0"/>
    </xf>
    <xf numFmtId="0" fontId="22" fillId="5" borderId="2" xfId="10" applyNumberFormat="1" applyFont="1" applyFill="1" applyAlignment="1" applyProtection="1">
      <alignment horizontal="center"/>
      <protection locked="0"/>
    </xf>
    <xf numFmtId="43" fontId="15" fillId="5" borderId="2" xfId="1" applyNumberFormat="1" applyFont="1" applyFill="1" applyBorder="1" applyProtection="1">
      <protection locked="0"/>
    </xf>
    <xf numFmtId="43" fontId="16" fillId="5" borderId="2" xfId="10" applyNumberFormat="1" applyFont="1" applyFill="1" applyAlignment="1" applyProtection="1">
      <alignment horizontal="left"/>
      <protection locked="0"/>
    </xf>
    <xf numFmtId="0" fontId="24" fillId="9" borderId="0" xfId="12" applyFont="1" applyFill="1" applyBorder="1" applyAlignment="1" applyProtection="1">
      <alignment vertical="center"/>
    </xf>
    <xf numFmtId="0" fontId="15" fillId="0" borderId="6" xfId="9" applyFont="1" applyFill="1" applyBorder="1" applyProtection="1"/>
    <xf numFmtId="0" fontId="14" fillId="0" borderId="0" xfId="0" applyFont="1" applyBorder="1" applyProtection="1"/>
    <xf numFmtId="0" fontId="19" fillId="0" borderId="8" xfId="9" applyFont="1" applyFill="1" applyBorder="1" applyAlignment="1" applyProtection="1">
      <alignment horizontal="center" vertical="center"/>
      <protection locked="0"/>
    </xf>
    <xf numFmtId="0" fontId="19" fillId="0" borderId="0" xfId="9" applyFont="1" applyFill="1" applyBorder="1" applyProtection="1"/>
    <xf numFmtId="0" fontId="19" fillId="0" borderId="5" xfId="9" applyFont="1" applyFill="1" applyBorder="1" applyProtection="1"/>
    <xf numFmtId="0" fontId="25" fillId="5" borderId="2" xfId="10" applyNumberFormat="1" applyFont="1" applyFill="1" applyProtection="1">
      <protection locked="0"/>
    </xf>
    <xf numFmtId="166" fontId="25" fillId="5" borderId="2" xfId="10" applyNumberFormat="1" applyFont="1" applyFill="1" applyProtection="1"/>
    <xf numFmtId="43" fontId="25" fillId="5" borderId="2" xfId="9" applyNumberFormat="1" applyFont="1" applyProtection="1">
      <protection locked="0"/>
    </xf>
    <xf numFmtId="43" fontId="25" fillId="5" borderId="2" xfId="9" applyNumberFormat="1" applyFont="1" applyProtection="1"/>
    <xf numFmtId="8" fontId="5" fillId="0" borderId="0" xfId="0" applyNumberFormat="1" applyFont="1" applyAlignment="1" applyProtection="1">
      <alignment horizontal="right"/>
    </xf>
    <xf numFmtId="14" fontId="19" fillId="0" borderId="7" xfId="10" applyNumberFormat="1" applyFont="1" applyFill="1" applyBorder="1" applyAlignment="1" applyProtection="1">
      <alignment horizontal="center"/>
      <protection locked="0"/>
    </xf>
    <xf numFmtId="43" fontId="27" fillId="5" borderId="2" xfId="1" applyNumberFormat="1" applyFont="1" applyFill="1" applyBorder="1" applyProtection="1"/>
    <xf numFmtId="0" fontId="11" fillId="6" borderId="0" xfId="12" applyFont="1" applyBorder="1" applyAlignment="1" applyProtection="1">
      <alignment vertical="center"/>
    </xf>
    <xf numFmtId="0" fontId="26" fillId="6" borderId="0" xfId="12" applyFont="1" applyBorder="1" applyAlignment="1" applyProtection="1">
      <alignment vertical="center"/>
    </xf>
    <xf numFmtId="166" fontId="18" fillId="3" borderId="2" xfId="10" applyNumberFormat="1" applyFont="1" applyFill="1" applyAlignment="1" applyProtection="1">
      <alignment vertical="center"/>
    </xf>
    <xf numFmtId="165" fontId="18" fillId="3" borderId="2" xfId="10" applyNumberFormat="1" applyFont="1" applyFill="1" applyAlignment="1" applyProtection="1">
      <alignment vertical="center"/>
    </xf>
    <xf numFmtId="165" fontId="23" fillId="3" borderId="2" xfId="1" applyNumberFormat="1" applyFont="1" applyFill="1" applyBorder="1" applyAlignment="1" applyProtection="1">
      <alignment vertical="center"/>
    </xf>
    <xf numFmtId="0" fontId="5" fillId="0" borderId="0" xfId="0" applyFont="1" applyAlignment="1" applyProtection="1">
      <alignment vertical="center"/>
    </xf>
    <xf numFmtId="165" fontId="17" fillId="3" borderId="2" xfId="1" applyNumberFormat="1" applyFont="1" applyFill="1" applyBorder="1" applyAlignment="1" applyProtection="1">
      <alignment vertical="center"/>
    </xf>
    <xf numFmtId="166" fontId="32" fillId="0" borderId="0" xfId="10" applyNumberFormat="1" applyFont="1" applyFill="1" applyBorder="1" applyAlignment="1" applyProtection="1">
      <alignment vertical="center"/>
    </xf>
    <xf numFmtId="44" fontId="19" fillId="0" borderId="7" xfId="10" applyNumberFormat="1" applyFont="1" applyFill="1" applyBorder="1" applyAlignment="1" applyProtection="1">
      <alignment horizontal="center"/>
      <protection locked="0"/>
    </xf>
    <xf numFmtId="8" fontId="15" fillId="5" borderId="2" xfId="9" applyNumberFormat="1" applyFont="1" applyProtection="1">
      <protection locked="0"/>
    </xf>
    <xf numFmtId="14" fontId="19" fillId="0" borderId="11" xfId="9" applyNumberFormat="1" applyFont="1" applyFill="1" applyBorder="1" applyProtection="1"/>
    <xf numFmtId="0" fontId="34" fillId="0" borderId="0" xfId="0" applyFont="1" applyAlignment="1" applyProtection="1">
      <alignment horizontal="left"/>
    </xf>
    <xf numFmtId="0" fontId="5" fillId="0" borderId="0" xfId="0" applyFont="1" applyAlignment="1" applyProtection="1">
      <alignment wrapText="1"/>
    </xf>
    <xf numFmtId="0" fontId="5" fillId="0" borderId="0" xfId="0" applyFont="1" applyAlignment="1" applyProtection="1">
      <alignment horizontal="center" wrapText="1"/>
    </xf>
    <xf numFmtId="0" fontId="5" fillId="0" borderId="0" xfId="0" applyFont="1" applyAlignment="1" applyProtection="1"/>
    <xf numFmtId="0" fontId="15" fillId="5" borderId="2" xfId="10" applyNumberFormat="1" applyFont="1" applyFill="1" applyAlignment="1" applyProtection="1">
      <alignment horizontal="center"/>
    </xf>
    <xf numFmtId="43" fontId="15" fillId="5" borderId="2" xfId="10" applyNumberFormat="1" applyFont="1" applyFill="1" applyAlignment="1" applyProtection="1">
      <alignment horizontal="center"/>
    </xf>
    <xf numFmtId="43" fontId="16" fillId="5" borderId="2" xfId="10" applyNumberFormat="1" applyFont="1" applyFill="1" applyAlignment="1" applyProtection="1">
      <alignment horizontal="center"/>
    </xf>
    <xf numFmtId="0" fontId="34" fillId="0" borderId="0" xfId="0" applyFont="1" applyAlignment="1" applyProtection="1">
      <alignment horizontal="left" wrapText="1"/>
    </xf>
    <xf numFmtId="0" fontId="34" fillId="0" borderId="0" xfId="0" applyFont="1" applyAlignment="1" applyProtection="1">
      <alignment wrapText="1"/>
    </xf>
    <xf numFmtId="0" fontId="5" fillId="0" borderId="0" xfId="0" applyFont="1" applyAlignment="1" applyProtection="1">
      <alignment horizontal="center" vertical="center"/>
    </xf>
    <xf numFmtId="0" fontId="34" fillId="0" borderId="0" xfId="0" applyFont="1" applyAlignment="1" applyProtection="1">
      <alignment horizontal="left" vertical="top"/>
    </xf>
    <xf numFmtId="0" fontId="13" fillId="8" borderId="0" xfId="13" applyNumberFormat="1" applyFont="1" applyFill="1" applyBorder="1" applyAlignment="1" applyProtection="1">
      <protection locked="0"/>
    </xf>
    <xf numFmtId="0" fontId="12" fillId="8" borderId="0" xfId="13" applyFont="1" applyFill="1" applyAlignment="1" applyProtection="1">
      <alignment horizontal="center" vertical="top" textRotation="90"/>
    </xf>
    <xf numFmtId="44" fontId="19" fillId="0" borderId="12" xfId="10" applyNumberFormat="1" applyFont="1" applyFill="1" applyBorder="1" applyAlignment="1" applyProtection="1">
      <alignment horizontal="center"/>
      <protection locked="0"/>
    </xf>
    <xf numFmtId="0" fontId="13" fillId="8" borderId="0" xfId="13" applyNumberFormat="1" applyFont="1" applyFill="1" applyBorder="1" applyAlignment="1" applyProtection="1">
      <protection locked="0"/>
    </xf>
    <xf numFmtId="0" fontId="12" fillId="8" borderId="0" xfId="13" applyFont="1" applyFill="1" applyAlignment="1" applyProtection="1">
      <alignment horizontal="center" vertical="top" textRotation="90"/>
    </xf>
    <xf numFmtId="0" fontId="15" fillId="5" borderId="4" xfId="9" applyFont="1" applyBorder="1" applyProtection="1">
      <protection locked="0"/>
    </xf>
    <xf numFmtId="0" fontId="15" fillId="5" borderId="4" xfId="9" applyFont="1" applyBorder="1" applyAlignment="1" applyProtection="1">
      <alignment horizontal="left"/>
      <protection locked="0"/>
    </xf>
    <xf numFmtId="0" fontId="5" fillId="0" borderId="0" xfId="0" applyFont="1" applyAlignment="1" applyProtection="1">
      <alignment horizontal="left"/>
    </xf>
    <xf numFmtId="0" fontId="5" fillId="0" borderId="0" xfId="0" applyFont="1" applyAlignment="1" applyProtection="1">
      <alignment horizontal="left" vertical="top"/>
    </xf>
    <xf numFmtId="0" fontId="11" fillId="6" borderId="0" xfId="12" applyFont="1" applyBorder="1" applyAlignment="1" applyProtection="1">
      <alignment horizontal="center" wrapText="1"/>
    </xf>
    <xf numFmtId="166" fontId="11" fillId="6" borderId="0" xfId="12" applyNumberFormat="1" applyFont="1" applyBorder="1" applyAlignment="1" applyProtection="1">
      <alignment horizontal="center"/>
    </xf>
    <xf numFmtId="0" fontId="19" fillId="0" borderId="13" xfId="9" applyFont="1" applyFill="1" applyBorder="1" applyAlignment="1" applyProtection="1">
      <protection locked="0"/>
    </xf>
    <xf numFmtId="0" fontId="19" fillId="0" borderId="17" xfId="9" applyFont="1" applyFill="1" applyBorder="1" applyAlignment="1" applyProtection="1">
      <protection locked="0"/>
    </xf>
    <xf numFmtId="0" fontId="19" fillId="0" borderId="14" xfId="9" applyFont="1" applyFill="1" applyBorder="1" applyAlignment="1" applyProtection="1">
      <protection locked="0"/>
    </xf>
    <xf numFmtId="0" fontId="19" fillId="0" borderId="15" xfId="9" applyFont="1" applyFill="1" applyBorder="1" applyAlignment="1" applyProtection="1">
      <protection locked="0"/>
    </xf>
    <xf numFmtId="0" fontId="5" fillId="0" borderId="0" xfId="0" applyFont="1" applyAlignment="1" applyProtection="1">
      <alignment vertical="top"/>
    </xf>
    <xf numFmtId="0" fontId="5" fillId="0" borderId="0" xfId="0" applyFont="1" applyAlignment="1" applyProtection="1">
      <alignment horizontal="center" vertical="top"/>
    </xf>
    <xf numFmtId="0" fontId="36" fillId="5" borderId="2" xfId="10" applyNumberFormat="1" applyFont="1" applyFill="1" applyAlignment="1" applyProtection="1">
      <alignment horizontal="center"/>
      <protection locked="0"/>
    </xf>
    <xf numFmtId="43" fontId="3" fillId="5" borderId="2" xfId="9" applyNumberFormat="1" applyFont="1" applyProtection="1">
      <protection locked="0"/>
    </xf>
    <xf numFmtId="0" fontId="3" fillId="5" borderId="2" xfId="10" applyNumberFormat="1" applyFont="1" applyFill="1" applyAlignment="1" applyProtection="1">
      <alignment horizontal="center"/>
    </xf>
    <xf numFmtId="43" fontId="9" fillId="5" borderId="2" xfId="10" applyNumberFormat="1" applyFont="1" applyFill="1" applyProtection="1"/>
    <xf numFmtId="43" fontId="3" fillId="5" borderId="2" xfId="1" applyNumberFormat="1" applyFont="1" applyFill="1" applyBorder="1" applyProtection="1">
      <protection locked="0"/>
    </xf>
    <xf numFmtId="43" fontId="3" fillId="5" borderId="2" xfId="1" applyNumberFormat="1" applyFont="1" applyFill="1" applyBorder="1" applyProtection="1"/>
    <xf numFmtId="43" fontId="37" fillId="5" borderId="2" xfId="1" applyNumberFormat="1" applyFont="1" applyFill="1" applyBorder="1" applyProtection="1"/>
    <xf numFmtId="166" fontId="9" fillId="5" borderId="2" xfId="10" applyNumberFormat="1" applyFont="1" applyFill="1" applyProtection="1">
      <protection locked="0"/>
    </xf>
    <xf numFmtId="43" fontId="9" fillId="5" borderId="2" xfId="10" applyNumberFormat="1" applyFont="1" applyFill="1" applyAlignment="1" applyProtection="1">
      <alignment horizontal="left"/>
      <protection locked="0"/>
    </xf>
    <xf numFmtId="166" fontId="38" fillId="0" borderId="0" xfId="10" applyNumberFormat="1" applyFont="1" applyFill="1" applyBorder="1" applyProtection="1"/>
    <xf numFmtId="165" fontId="38" fillId="3" borderId="2" xfId="10" applyNumberFormat="1" applyFont="1" applyFill="1" applyAlignment="1" applyProtection="1">
      <alignment vertical="center"/>
    </xf>
    <xf numFmtId="165" fontId="39" fillId="3" borderId="2" xfId="1" applyNumberFormat="1" applyFont="1" applyFill="1" applyBorder="1" applyAlignment="1" applyProtection="1">
      <alignment vertical="center"/>
    </xf>
    <xf numFmtId="0" fontId="11" fillId="6" borderId="0" xfId="12" applyBorder="1" applyProtection="1"/>
    <xf numFmtId="0" fontId="11" fillId="6" borderId="0" xfId="12" applyBorder="1" applyAlignment="1" applyProtection="1">
      <alignment vertical="center"/>
    </xf>
    <xf numFmtId="0" fontId="11" fillId="6" borderId="0" xfId="12" applyBorder="1" applyAlignment="1" applyProtection="1">
      <alignment horizontal="right"/>
    </xf>
    <xf numFmtId="0" fontId="11" fillId="6" borderId="0" xfId="12" applyBorder="1" applyAlignment="1" applyProtection="1">
      <alignment horizontal="right" wrapText="1"/>
    </xf>
    <xf numFmtId="166" fontId="11" fillId="6" borderId="0" xfId="12" applyNumberFormat="1" applyBorder="1" applyAlignment="1" applyProtection="1">
      <alignment horizontal="right"/>
    </xf>
    <xf numFmtId="0" fontId="5" fillId="0" borderId="0" xfId="0" applyFont="1"/>
    <xf numFmtId="0" fontId="14" fillId="0" borderId="0" xfId="0" applyFont="1"/>
    <xf numFmtId="0" fontId="15" fillId="0" borderId="0" xfId="9" applyFont="1" applyFill="1" applyBorder="1" applyAlignment="1" applyProtection="1">
      <alignment horizontal="center"/>
    </xf>
    <xf numFmtId="0" fontId="13" fillId="8" borderId="0" xfId="13" applyNumberFormat="1" applyFont="1" applyFill="1" applyBorder="1" applyAlignment="1" applyProtection="1">
      <protection locked="0"/>
    </xf>
    <xf numFmtId="0" fontId="12" fillId="8" borderId="0" xfId="13" applyFont="1" applyFill="1" applyAlignment="1" applyProtection="1">
      <alignment horizontal="center" vertical="top" textRotation="90"/>
    </xf>
    <xf numFmtId="0" fontId="15" fillId="5" borderId="2" xfId="9" applyFont="1" applyProtection="1">
      <protection locked="0"/>
    </xf>
    <xf numFmtId="0" fontId="19" fillId="0" borderId="0" xfId="9" applyFont="1" applyFill="1" applyBorder="1" applyAlignment="1" applyProtection="1">
      <alignment horizontal="center" vertical="center"/>
      <protection locked="0"/>
    </xf>
    <xf numFmtId="44" fontId="19" fillId="0" borderId="0" xfId="10" applyNumberFormat="1" applyFont="1" applyFill="1" applyBorder="1" applyAlignment="1" applyProtection="1">
      <protection locked="0"/>
    </xf>
    <xf numFmtId="0" fontId="14" fillId="0" borderId="0" xfId="0" applyFont="1" applyBorder="1" applyAlignment="1" applyProtection="1"/>
    <xf numFmtId="0" fontId="19" fillId="0" borderId="11" xfId="9" applyFont="1" applyFill="1" applyBorder="1" applyAlignment="1" applyProtection="1">
      <alignment horizontal="center" vertical="center"/>
      <protection locked="0"/>
    </xf>
    <xf numFmtId="7" fontId="19" fillId="0" borderId="11" xfId="10" applyNumberFormat="1" applyFont="1" applyFill="1" applyBorder="1" applyAlignment="1" applyProtection="1">
      <alignment horizontal="center"/>
      <protection locked="0"/>
    </xf>
    <xf numFmtId="0" fontId="17" fillId="0" borderId="18" xfId="9" applyFont="1" applyFill="1" applyBorder="1" applyAlignment="1" applyProtection="1">
      <alignment horizontal="right"/>
    </xf>
    <xf numFmtId="0" fontId="17" fillId="0" borderId="6" xfId="9" applyFont="1" applyFill="1" applyBorder="1" applyAlignment="1" applyProtection="1">
      <alignment horizontal="right"/>
    </xf>
    <xf numFmtId="0" fontId="17" fillId="0" borderId="0" xfId="9" applyFont="1" applyFill="1" applyBorder="1" applyAlignment="1" applyProtection="1">
      <alignment horizontal="right"/>
    </xf>
    <xf numFmtId="0" fontId="14" fillId="0" borderId="9" xfId="0" applyFont="1" applyBorder="1" applyAlignment="1">
      <alignment horizontal="right"/>
    </xf>
    <xf numFmtId="0" fontId="14" fillId="0" borderId="0" xfId="0" applyFont="1" applyAlignment="1">
      <alignment horizontal="right"/>
    </xf>
    <xf numFmtId="0" fontId="14" fillId="0" borderId="16" xfId="0" applyFont="1" applyBorder="1" applyAlignment="1">
      <alignment horizontal="right"/>
    </xf>
    <xf numFmtId="0" fontId="14" fillId="0" borderId="19" xfId="0" applyFont="1" applyBorder="1" applyAlignment="1">
      <alignment horizontal="right"/>
    </xf>
    <xf numFmtId="0" fontId="5" fillId="0" borderId="0" xfId="0" applyFont="1" applyAlignment="1" applyProtection="1">
      <alignment horizontal="left" wrapText="1"/>
    </xf>
    <xf numFmtId="0" fontId="28" fillId="5" borderId="10" xfId="9" applyFont="1" applyBorder="1" applyAlignment="1" applyProtection="1">
      <alignment horizontal="center"/>
    </xf>
    <xf numFmtId="0" fontId="29" fillId="5" borderId="10" xfId="9" applyFont="1" applyBorder="1" applyAlignment="1" applyProtection="1">
      <alignment horizontal="center"/>
    </xf>
    <xf numFmtId="165" fontId="31" fillId="5" borderId="2" xfId="9" applyNumberFormat="1" applyFont="1" applyAlignment="1" applyProtection="1">
      <alignment horizontal="center" vertical="center"/>
    </xf>
    <xf numFmtId="0" fontId="31" fillId="5" borderId="2" xfId="9" applyFont="1" applyAlignment="1" applyProtection="1">
      <alignment horizontal="center" vertical="center"/>
    </xf>
    <xf numFmtId="165" fontId="33" fillId="5" borderId="2" xfId="9" applyNumberFormat="1" applyFont="1" applyAlignment="1" applyProtection="1">
      <alignment horizontal="center" vertical="center"/>
    </xf>
    <xf numFmtId="0" fontId="33" fillId="5" borderId="2" xfId="9" applyFont="1" applyAlignment="1" applyProtection="1">
      <alignment horizontal="center" vertical="center"/>
    </xf>
    <xf numFmtId="165" fontId="30" fillId="9" borderId="0" xfId="12" applyNumberFormat="1" applyFont="1" applyFill="1" applyBorder="1" applyAlignment="1" applyProtection="1">
      <alignment vertical="center"/>
    </xf>
    <xf numFmtId="0" fontId="11" fillId="8" borderId="0" xfId="13" applyFont="1" applyFill="1" applyBorder="1" applyAlignment="1" applyProtection="1">
      <alignment horizontal="center" wrapText="1"/>
    </xf>
    <xf numFmtId="0" fontId="13" fillId="8" borderId="0" xfId="13" applyNumberFormat="1" applyFont="1" applyFill="1" applyBorder="1" applyAlignment="1" applyProtection="1">
      <protection locked="0"/>
    </xf>
    <xf numFmtId="0" fontId="12" fillId="8" borderId="0" xfId="13" applyFont="1" applyFill="1" applyAlignment="1" applyProtection="1">
      <alignment horizontal="center" vertical="top" textRotation="90"/>
    </xf>
    <xf numFmtId="44" fontId="39" fillId="3" borderId="4" xfId="1" applyNumberFormat="1" applyFont="1" applyFill="1" applyBorder="1" applyAlignment="1" applyProtection="1">
      <alignment horizontal="right" vertical="center"/>
    </xf>
    <xf numFmtId="0" fontId="3" fillId="5" borderId="4" xfId="9" applyFont="1" applyBorder="1" applyProtection="1">
      <protection locked="0"/>
    </xf>
    <xf numFmtId="0" fontId="3" fillId="5" borderId="4" xfId="9" applyFont="1" applyBorder="1" applyAlignment="1" applyProtection="1">
      <alignment horizontal="left"/>
      <protection locked="0"/>
    </xf>
    <xf numFmtId="166" fontId="9" fillId="5" borderId="4" xfId="10" applyNumberFormat="1" applyFont="1" applyFill="1" applyBorder="1" applyProtection="1">
      <protection locked="0"/>
    </xf>
    <xf numFmtId="166" fontId="38" fillId="3" borderId="4" xfId="10" applyNumberFormat="1" applyFont="1" applyFill="1" applyBorder="1" applyAlignment="1" applyProtection="1">
      <alignment horizontal="right" vertical="center"/>
    </xf>
    <xf numFmtId="0" fontId="15" fillId="0" borderId="13" xfId="9" applyFont="1" applyFill="1" applyBorder="1" applyAlignment="1" applyProtection="1">
      <alignment horizontal="center"/>
    </xf>
    <xf numFmtId="0" fontId="15" fillId="0" borderId="14" xfId="9" applyFont="1" applyFill="1" applyBorder="1" applyAlignment="1" applyProtection="1">
      <alignment horizontal="center"/>
    </xf>
    <xf numFmtId="0" fontId="15" fillId="0" borderId="15" xfId="9" applyFont="1" applyFill="1" applyBorder="1" applyAlignment="1" applyProtection="1">
      <alignment horizontal="center"/>
    </xf>
    <xf numFmtId="0" fontId="35" fillId="8" borderId="0" xfId="13" applyNumberFormat="1" applyFont="1" applyFill="1" applyBorder="1" applyAlignment="1" applyProtection="1">
      <alignment horizontal="left" vertical="top"/>
    </xf>
    <xf numFmtId="0" fontId="26" fillId="6" borderId="0" xfId="12" applyFont="1" applyBorder="1" applyAlignment="1" applyProtection="1">
      <alignment horizontal="center" vertical="center"/>
    </xf>
    <xf numFmtId="0" fontId="15" fillId="5" borderId="2" xfId="9" applyFont="1" applyProtection="1">
      <protection locked="0"/>
    </xf>
    <xf numFmtId="166" fontId="17" fillId="3" borderId="4" xfId="10" applyNumberFormat="1" applyFont="1" applyFill="1" applyBorder="1" applyAlignment="1" applyProtection="1">
      <alignment horizontal="right" vertical="center"/>
    </xf>
    <xf numFmtId="0" fontId="15" fillId="5" borderId="4" xfId="9" applyFont="1" applyBorder="1" applyProtection="1">
      <protection locked="0"/>
    </xf>
    <xf numFmtId="166" fontId="18" fillId="3" borderId="4" xfId="10" applyNumberFormat="1" applyFont="1" applyFill="1" applyBorder="1" applyAlignment="1" applyProtection="1">
      <alignment horizontal="right" vertical="center"/>
    </xf>
    <xf numFmtId="44" fontId="23" fillId="3" borderId="4" xfId="1" applyFont="1" applyFill="1" applyBorder="1" applyAlignment="1" applyProtection="1">
      <alignment horizontal="right" vertical="center"/>
    </xf>
    <xf numFmtId="0" fontId="15" fillId="5" borderId="4" xfId="9" applyFont="1" applyBorder="1" applyAlignment="1" applyProtection="1">
      <alignment horizontal="left"/>
      <protection locked="0"/>
    </xf>
    <xf numFmtId="165" fontId="21" fillId="0" borderId="20" xfId="0" applyNumberFormat="1" applyFont="1" applyBorder="1" applyAlignment="1" applyProtection="1">
      <alignment horizontal="center"/>
    </xf>
    <xf numFmtId="165" fontId="21" fillId="0" borderId="21" xfId="0" applyNumberFormat="1" applyFont="1" applyBorder="1" applyAlignment="1" applyProtection="1">
      <alignment horizontal="center"/>
    </xf>
    <xf numFmtId="166" fontId="16" fillId="5" borderId="4" xfId="10" applyNumberFormat="1" applyFont="1" applyFill="1" applyBorder="1" applyProtection="1">
      <protection locked="0"/>
    </xf>
    <xf numFmtId="44" fontId="23" fillId="3" borderId="4" xfId="1" applyNumberFormat="1" applyFont="1" applyFill="1" applyBorder="1" applyAlignment="1" applyProtection="1">
      <alignment horizontal="right" vertical="center"/>
    </xf>
    <xf numFmtId="0" fontId="25" fillId="5" borderId="4" xfId="9" applyFont="1" applyBorder="1" applyProtection="1">
      <protection locked="0"/>
    </xf>
    <xf numFmtId="0" fontId="15" fillId="5" borderId="4" xfId="9" applyNumberFormat="1" applyFont="1" applyBorder="1" applyProtection="1">
      <protection locked="0"/>
    </xf>
    <xf numFmtId="0" fontId="14" fillId="0" borderId="0" xfId="0" applyFont="1" applyBorder="1" applyAlignment="1" applyProtection="1">
      <alignment horizontal="right"/>
    </xf>
  </cellXfs>
  <cellStyles count="14">
    <cellStyle name="Accent3" xfId="13" builtinId="37"/>
    <cellStyle name="Calculator Labels" xfId="4" xr:uid="{00000000-0005-0000-0000-000001000000}"/>
    <cellStyle name="Check Cell" xfId="12" builtinId="23"/>
    <cellStyle name="Currency" xfId="1" builtinId="4"/>
    <cellStyle name="Heading 1" xfId="8" builtinId="16" customBuiltin="1"/>
    <cellStyle name="Heading 2" xfId="9" builtinId="17" customBuiltin="1"/>
    <cellStyle name="Heading 3" xfId="10" builtinId="18" customBuiltin="1"/>
    <cellStyle name="Heading 4" xfId="11" builtinId="19" customBuiltin="1"/>
    <cellStyle name="Input Data" xfId="3" xr:uid="{00000000-0005-0000-0000-000008000000}"/>
    <cellStyle name="Key Stats Data" xfId="7" xr:uid="{00000000-0005-0000-0000-000009000000}"/>
    <cellStyle name="Key Stats Label" xfId="6" xr:uid="{00000000-0005-0000-0000-00000A000000}"/>
    <cellStyle name="Normal" xfId="0" builtinId="0" customBuiltin="1"/>
    <cellStyle name="Rotated Labels" xfId="5" xr:uid="{00000000-0005-0000-0000-00000C000000}"/>
    <cellStyle name="Title" xfId="2" builtinId="15" customBuiltin="1"/>
  </cellStyles>
  <dxfs count="2">
    <dxf>
      <font>
        <color theme="5"/>
      </font>
      <fill>
        <patternFill patternType="solid">
          <bgColor theme="2"/>
        </patternFill>
      </fill>
    </dxf>
    <dxf>
      <font>
        <b val="0"/>
        <i val="0"/>
        <color theme="1" tint="0.14996795556505021"/>
      </font>
      <fill>
        <patternFill patternType="solid">
          <bgColor theme="2"/>
        </patternFill>
      </fill>
      <border diagonalUp="0" diagonalDown="0">
        <left/>
        <right/>
        <top/>
        <bottom style="thin">
          <color theme="0" tint="-0.14996795556505021"/>
        </bottom>
        <vertical/>
        <horizontal style="thin">
          <color theme="0" tint="-0.14996795556505021"/>
        </horizontal>
      </border>
    </dxf>
  </dxfs>
  <tableStyles count="1" defaultTableStyle="Mortgage calculator" defaultPivotStyle="PivotStyleLight16">
    <tableStyle name="Mortgage calculator" pivot="0" count="2" xr9:uid="{00000000-0011-0000-FFFF-FFFF00000000}">
      <tableStyleElement type="wholeTable" dxfId="1"/>
      <tableStyleElement type="lastColumn" dxfId="0"/>
    </tableStyle>
  </tableStyles>
  <colors>
    <mruColors>
      <color rgb="FFC8513C"/>
      <color rgb="FFC3FF96"/>
      <color rgb="FFA5A5A5"/>
      <color rgb="FF1C8FA7"/>
      <color rgb="FFB2FB67"/>
      <color rgb="FFACF462"/>
      <color rgb="FFCB503D"/>
      <color rgb="FFFF7F20"/>
      <color rgb="FF849E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342900</xdr:colOff>
      <xdr:row>0</xdr:row>
      <xdr:rowOff>31750</xdr:rowOff>
    </xdr:from>
    <xdr:to>
      <xdr:col>10</xdr:col>
      <xdr:colOff>57150</xdr:colOff>
      <xdr:row>2</xdr:row>
      <xdr:rowOff>241300</xdr:rowOff>
    </xdr:to>
    <xdr:sp macro="" textlink="">
      <xdr:nvSpPr>
        <xdr:cNvPr id="18" name="Rectangle 17">
          <a:extLst>
            <a:ext uri="{FF2B5EF4-FFF2-40B4-BE49-F238E27FC236}">
              <a16:creationId xmlns:a16="http://schemas.microsoft.com/office/drawing/2014/main" id="{BC20DCB4-CBA9-3BE4-7E69-CC17410B289A}"/>
            </a:ext>
          </a:extLst>
        </xdr:cNvPr>
        <xdr:cNvSpPr/>
      </xdr:nvSpPr>
      <xdr:spPr>
        <a:xfrm>
          <a:off x="2743200" y="31750"/>
          <a:ext cx="3943350" cy="7683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twoCellAnchor editAs="oneCell">
    <xdr:from>
      <xdr:col>5</xdr:col>
      <xdr:colOff>677863</xdr:colOff>
      <xdr:row>0</xdr:row>
      <xdr:rowOff>166687</xdr:rowOff>
    </xdr:from>
    <xdr:to>
      <xdr:col>9</xdr:col>
      <xdr:colOff>744359</xdr:colOff>
      <xdr:row>2</xdr:row>
      <xdr:rowOff>13362</xdr:rowOff>
    </xdr:to>
    <xdr:pic>
      <xdr:nvPicPr>
        <xdr:cNvPr id="19" name="Picture 18">
          <a:extLst>
            <a:ext uri="{FF2B5EF4-FFF2-40B4-BE49-F238E27FC236}">
              <a16:creationId xmlns:a16="http://schemas.microsoft.com/office/drawing/2014/main" id="{1EE15A21-D3B9-E145-888A-662E5E7BFF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9063" y="166687"/>
          <a:ext cx="2708096" cy="405475"/>
        </a:xfrm>
        <a:prstGeom prst="rect">
          <a:avLst/>
        </a:prstGeom>
      </xdr:spPr>
    </xdr:pic>
    <xdr:clientData/>
  </xdr:twoCellAnchor>
  <xdr:twoCellAnchor>
    <xdr:from>
      <xdr:col>0</xdr:col>
      <xdr:colOff>95250</xdr:colOff>
      <xdr:row>34</xdr:row>
      <xdr:rowOff>66675</xdr:rowOff>
    </xdr:from>
    <xdr:to>
      <xdr:col>10</xdr:col>
      <xdr:colOff>63500</xdr:colOff>
      <xdr:row>34</xdr:row>
      <xdr:rowOff>112394</xdr:rowOff>
    </xdr:to>
    <xdr:pic>
      <xdr:nvPicPr>
        <xdr:cNvPr id="16" name="Picture 15">
          <a:extLst>
            <a:ext uri="{FF2B5EF4-FFF2-40B4-BE49-F238E27FC236}">
              <a16:creationId xmlns:a16="http://schemas.microsoft.com/office/drawing/2014/main" id="{D44EBE9E-32BB-FC43-85BA-C7D67E4A5DC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9845675"/>
          <a:ext cx="79946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29</xdr:row>
      <xdr:rowOff>276225</xdr:rowOff>
    </xdr:from>
    <xdr:to>
      <xdr:col>1</xdr:col>
      <xdr:colOff>804863</xdr:colOff>
      <xdr:row>29</xdr:row>
      <xdr:rowOff>411162</xdr:rowOff>
    </xdr:to>
    <xdr:sp macro="" textlink="">
      <xdr:nvSpPr>
        <xdr:cNvPr id="17" name="Oval 16">
          <a:extLst>
            <a:ext uri="{FF2B5EF4-FFF2-40B4-BE49-F238E27FC236}">
              <a16:creationId xmlns:a16="http://schemas.microsoft.com/office/drawing/2014/main" id="{C7D32D97-562C-BC45-81D9-D68F95B5F049}"/>
            </a:ext>
          </a:extLst>
        </xdr:cNvPr>
        <xdr:cNvSpPr/>
      </xdr:nvSpPr>
      <xdr:spPr>
        <a:xfrm>
          <a:off x="733425" y="75533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31</xdr:row>
      <xdr:rowOff>1011236</xdr:rowOff>
    </xdr:from>
    <xdr:to>
      <xdr:col>1</xdr:col>
      <xdr:colOff>804863</xdr:colOff>
      <xdr:row>31</xdr:row>
      <xdr:rowOff>1146173</xdr:rowOff>
    </xdr:to>
    <xdr:sp macro="" textlink="">
      <xdr:nvSpPr>
        <xdr:cNvPr id="20" name="Oval 19">
          <a:extLst>
            <a:ext uri="{FF2B5EF4-FFF2-40B4-BE49-F238E27FC236}">
              <a16:creationId xmlns:a16="http://schemas.microsoft.com/office/drawing/2014/main" id="{A5FE9E00-BD9A-1F4F-A325-F6389FAC8C22}"/>
            </a:ext>
          </a:extLst>
        </xdr:cNvPr>
        <xdr:cNvSpPr/>
      </xdr:nvSpPr>
      <xdr:spPr>
        <a:xfrm>
          <a:off x="733425" y="92154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33</xdr:row>
      <xdr:rowOff>220662</xdr:rowOff>
    </xdr:from>
    <xdr:to>
      <xdr:col>1</xdr:col>
      <xdr:colOff>804863</xdr:colOff>
      <xdr:row>33</xdr:row>
      <xdr:rowOff>355599</xdr:rowOff>
    </xdr:to>
    <xdr:sp macro="" textlink="">
      <xdr:nvSpPr>
        <xdr:cNvPr id="21" name="Oval 20">
          <a:extLst>
            <a:ext uri="{FF2B5EF4-FFF2-40B4-BE49-F238E27FC236}">
              <a16:creationId xmlns:a16="http://schemas.microsoft.com/office/drawing/2014/main" id="{D96D71DF-88BA-D346-8167-755F0E5EF567}"/>
            </a:ext>
          </a:extLst>
        </xdr:cNvPr>
        <xdr:cNvSpPr/>
      </xdr:nvSpPr>
      <xdr:spPr>
        <a:xfrm>
          <a:off x="733425" y="108251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27</xdr:row>
      <xdr:rowOff>295275</xdr:rowOff>
    </xdr:from>
    <xdr:to>
      <xdr:col>1</xdr:col>
      <xdr:colOff>798513</xdr:colOff>
      <xdr:row>27</xdr:row>
      <xdr:rowOff>430212</xdr:rowOff>
    </xdr:to>
    <xdr:sp macro="" textlink="">
      <xdr:nvSpPr>
        <xdr:cNvPr id="22" name="Oval 21">
          <a:extLst>
            <a:ext uri="{FF2B5EF4-FFF2-40B4-BE49-F238E27FC236}">
              <a16:creationId xmlns:a16="http://schemas.microsoft.com/office/drawing/2014/main" id="{B61FB12E-39F0-AC47-9354-6EDBBC2C79C2}"/>
            </a:ext>
          </a:extLst>
        </xdr:cNvPr>
        <xdr:cNvSpPr/>
      </xdr:nvSpPr>
      <xdr:spPr>
        <a:xfrm>
          <a:off x="727075" y="68103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0</xdr:row>
      <xdr:rowOff>31750</xdr:rowOff>
    </xdr:from>
    <xdr:to>
      <xdr:col>10</xdr:col>
      <xdr:colOff>57150</xdr:colOff>
      <xdr:row>2</xdr:row>
      <xdr:rowOff>241300</xdr:rowOff>
    </xdr:to>
    <xdr:sp macro="" textlink="">
      <xdr:nvSpPr>
        <xdr:cNvPr id="2" name="Rectangle 1">
          <a:extLst>
            <a:ext uri="{FF2B5EF4-FFF2-40B4-BE49-F238E27FC236}">
              <a16:creationId xmlns:a16="http://schemas.microsoft.com/office/drawing/2014/main" id="{7793CEB2-84A3-C84F-98B6-76415AB8B1D8}"/>
            </a:ext>
          </a:extLst>
        </xdr:cNvPr>
        <xdr:cNvSpPr/>
      </xdr:nvSpPr>
      <xdr:spPr>
        <a:xfrm>
          <a:off x="2743200" y="31750"/>
          <a:ext cx="3981450" cy="7683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twoCellAnchor editAs="oneCell">
    <xdr:from>
      <xdr:col>5</xdr:col>
      <xdr:colOff>677863</xdr:colOff>
      <xdr:row>0</xdr:row>
      <xdr:rowOff>166687</xdr:rowOff>
    </xdr:from>
    <xdr:to>
      <xdr:col>9</xdr:col>
      <xdr:colOff>744359</xdr:colOff>
      <xdr:row>2</xdr:row>
      <xdr:rowOff>13362</xdr:rowOff>
    </xdr:to>
    <xdr:pic>
      <xdr:nvPicPr>
        <xdr:cNvPr id="3" name="Picture 2">
          <a:extLst>
            <a:ext uri="{FF2B5EF4-FFF2-40B4-BE49-F238E27FC236}">
              <a16:creationId xmlns:a16="http://schemas.microsoft.com/office/drawing/2014/main" id="{363DD541-07A2-3649-9384-45910D97BF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9063" y="166687"/>
          <a:ext cx="2708096" cy="405475"/>
        </a:xfrm>
        <a:prstGeom prst="rect">
          <a:avLst/>
        </a:prstGeom>
      </xdr:spPr>
    </xdr:pic>
    <xdr:clientData/>
  </xdr:twoCellAnchor>
  <xdr:twoCellAnchor>
    <xdr:from>
      <xdr:col>0</xdr:col>
      <xdr:colOff>95250</xdr:colOff>
      <xdr:row>42</xdr:row>
      <xdr:rowOff>66675</xdr:rowOff>
    </xdr:from>
    <xdr:to>
      <xdr:col>10</xdr:col>
      <xdr:colOff>63500</xdr:colOff>
      <xdr:row>42</xdr:row>
      <xdr:rowOff>112394</xdr:rowOff>
    </xdr:to>
    <xdr:pic>
      <xdr:nvPicPr>
        <xdr:cNvPr id="4" name="Picture 3">
          <a:extLst>
            <a:ext uri="{FF2B5EF4-FFF2-40B4-BE49-F238E27FC236}">
              <a16:creationId xmlns:a16="http://schemas.microsoft.com/office/drawing/2014/main" id="{128488F6-1846-2E42-93D6-13CEA493F22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166475"/>
          <a:ext cx="66738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37</xdr:row>
      <xdr:rowOff>276225</xdr:rowOff>
    </xdr:from>
    <xdr:to>
      <xdr:col>1</xdr:col>
      <xdr:colOff>804863</xdr:colOff>
      <xdr:row>37</xdr:row>
      <xdr:rowOff>411162</xdr:rowOff>
    </xdr:to>
    <xdr:sp macro="" textlink="">
      <xdr:nvSpPr>
        <xdr:cNvPr id="5" name="Oval 4">
          <a:extLst>
            <a:ext uri="{FF2B5EF4-FFF2-40B4-BE49-F238E27FC236}">
              <a16:creationId xmlns:a16="http://schemas.microsoft.com/office/drawing/2014/main" id="{84F4EB33-66F0-8C42-8F17-F8225F9AE038}"/>
            </a:ext>
          </a:extLst>
        </xdr:cNvPr>
        <xdr:cNvSpPr/>
      </xdr:nvSpPr>
      <xdr:spPr>
        <a:xfrm>
          <a:off x="733425" y="75533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39</xdr:row>
      <xdr:rowOff>1011236</xdr:rowOff>
    </xdr:from>
    <xdr:to>
      <xdr:col>1</xdr:col>
      <xdr:colOff>804863</xdr:colOff>
      <xdr:row>39</xdr:row>
      <xdr:rowOff>1146173</xdr:rowOff>
    </xdr:to>
    <xdr:sp macro="" textlink="">
      <xdr:nvSpPr>
        <xdr:cNvPr id="6" name="Oval 5">
          <a:extLst>
            <a:ext uri="{FF2B5EF4-FFF2-40B4-BE49-F238E27FC236}">
              <a16:creationId xmlns:a16="http://schemas.microsoft.com/office/drawing/2014/main" id="{867C4943-E10C-984D-BB57-FC33BAC78374}"/>
            </a:ext>
          </a:extLst>
        </xdr:cNvPr>
        <xdr:cNvSpPr/>
      </xdr:nvSpPr>
      <xdr:spPr>
        <a:xfrm>
          <a:off x="733425" y="92154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41</xdr:row>
      <xdr:rowOff>220662</xdr:rowOff>
    </xdr:from>
    <xdr:to>
      <xdr:col>1</xdr:col>
      <xdr:colOff>804863</xdr:colOff>
      <xdr:row>41</xdr:row>
      <xdr:rowOff>355599</xdr:rowOff>
    </xdr:to>
    <xdr:sp macro="" textlink="">
      <xdr:nvSpPr>
        <xdr:cNvPr id="7" name="Oval 6">
          <a:extLst>
            <a:ext uri="{FF2B5EF4-FFF2-40B4-BE49-F238E27FC236}">
              <a16:creationId xmlns:a16="http://schemas.microsoft.com/office/drawing/2014/main" id="{D6F5B50C-CC81-D345-8A78-2ED10BA8E2EB}"/>
            </a:ext>
          </a:extLst>
        </xdr:cNvPr>
        <xdr:cNvSpPr/>
      </xdr:nvSpPr>
      <xdr:spPr>
        <a:xfrm>
          <a:off x="733425" y="108251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35</xdr:row>
      <xdr:rowOff>295275</xdr:rowOff>
    </xdr:from>
    <xdr:to>
      <xdr:col>1</xdr:col>
      <xdr:colOff>798513</xdr:colOff>
      <xdr:row>35</xdr:row>
      <xdr:rowOff>430212</xdr:rowOff>
    </xdr:to>
    <xdr:sp macro="" textlink="">
      <xdr:nvSpPr>
        <xdr:cNvPr id="8" name="Oval 7">
          <a:extLst>
            <a:ext uri="{FF2B5EF4-FFF2-40B4-BE49-F238E27FC236}">
              <a16:creationId xmlns:a16="http://schemas.microsoft.com/office/drawing/2014/main" id="{F1BEBEFF-6D77-F44C-BCAF-835A01321017}"/>
            </a:ext>
          </a:extLst>
        </xdr:cNvPr>
        <xdr:cNvSpPr/>
      </xdr:nvSpPr>
      <xdr:spPr>
        <a:xfrm>
          <a:off x="727075" y="68103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0</xdr:row>
      <xdr:rowOff>31750</xdr:rowOff>
    </xdr:from>
    <xdr:to>
      <xdr:col>10</xdr:col>
      <xdr:colOff>57150</xdr:colOff>
      <xdr:row>2</xdr:row>
      <xdr:rowOff>241300</xdr:rowOff>
    </xdr:to>
    <xdr:sp macro="" textlink="">
      <xdr:nvSpPr>
        <xdr:cNvPr id="2" name="Rectangle 1">
          <a:extLst>
            <a:ext uri="{FF2B5EF4-FFF2-40B4-BE49-F238E27FC236}">
              <a16:creationId xmlns:a16="http://schemas.microsoft.com/office/drawing/2014/main" id="{E9A8F597-D0A6-4040-9293-E65EC47CEAAC}"/>
            </a:ext>
          </a:extLst>
        </xdr:cNvPr>
        <xdr:cNvSpPr/>
      </xdr:nvSpPr>
      <xdr:spPr>
        <a:xfrm>
          <a:off x="2743200" y="31750"/>
          <a:ext cx="3981450" cy="768350"/>
        </a:xfrm>
        <a:prstGeom prst="rect">
          <a:avLst/>
        </a:prstGeom>
        <a:gradFill flip="none" rotWithShape="1">
          <a:gsLst>
            <a:gs pos="0">
              <a:schemeClr val="accent3">
                <a:lumMod val="0"/>
                <a:lumOff val="100000"/>
              </a:schemeClr>
            </a:gs>
            <a:gs pos="92000">
              <a:srgbClr val="C8513C"/>
            </a:gs>
            <a:gs pos="61000">
              <a:schemeClr val="bg1"/>
            </a:gs>
            <a:gs pos="100000">
              <a:srgbClr val="C8513C"/>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100"/>
        </a:p>
      </xdr:txBody>
    </xdr:sp>
    <xdr:clientData/>
  </xdr:twoCellAnchor>
  <xdr:twoCellAnchor editAs="oneCell">
    <xdr:from>
      <xdr:col>5</xdr:col>
      <xdr:colOff>677863</xdr:colOff>
      <xdr:row>0</xdr:row>
      <xdr:rowOff>166687</xdr:rowOff>
    </xdr:from>
    <xdr:to>
      <xdr:col>9</xdr:col>
      <xdr:colOff>744359</xdr:colOff>
      <xdr:row>2</xdr:row>
      <xdr:rowOff>13362</xdr:rowOff>
    </xdr:to>
    <xdr:pic>
      <xdr:nvPicPr>
        <xdr:cNvPr id="3" name="Picture 2">
          <a:extLst>
            <a:ext uri="{FF2B5EF4-FFF2-40B4-BE49-F238E27FC236}">
              <a16:creationId xmlns:a16="http://schemas.microsoft.com/office/drawing/2014/main" id="{DF990CBE-B137-C646-86EB-32E96D4C84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9063" y="166687"/>
          <a:ext cx="2708096" cy="405475"/>
        </a:xfrm>
        <a:prstGeom prst="rect">
          <a:avLst/>
        </a:prstGeom>
      </xdr:spPr>
    </xdr:pic>
    <xdr:clientData/>
  </xdr:twoCellAnchor>
  <xdr:twoCellAnchor>
    <xdr:from>
      <xdr:col>0</xdr:col>
      <xdr:colOff>95250</xdr:colOff>
      <xdr:row>45</xdr:row>
      <xdr:rowOff>66675</xdr:rowOff>
    </xdr:from>
    <xdr:to>
      <xdr:col>10</xdr:col>
      <xdr:colOff>63500</xdr:colOff>
      <xdr:row>45</xdr:row>
      <xdr:rowOff>112394</xdr:rowOff>
    </xdr:to>
    <xdr:pic>
      <xdr:nvPicPr>
        <xdr:cNvPr id="24" name="Picture 23">
          <a:extLst>
            <a:ext uri="{FF2B5EF4-FFF2-40B4-BE49-F238E27FC236}">
              <a16:creationId xmlns:a16="http://schemas.microsoft.com/office/drawing/2014/main" id="{4771F65F-9DAB-624F-8740-46B8C6DFD225}"/>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2512675"/>
          <a:ext cx="6673850" cy="45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669925</xdr:colOff>
      <xdr:row>40</xdr:row>
      <xdr:rowOff>276225</xdr:rowOff>
    </xdr:from>
    <xdr:to>
      <xdr:col>1</xdr:col>
      <xdr:colOff>804863</xdr:colOff>
      <xdr:row>40</xdr:row>
      <xdr:rowOff>411162</xdr:rowOff>
    </xdr:to>
    <xdr:sp macro="" textlink="">
      <xdr:nvSpPr>
        <xdr:cNvPr id="25" name="Oval 24">
          <a:extLst>
            <a:ext uri="{FF2B5EF4-FFF2-40B4-BE49-F238E27FC236}">
              <a16:creationId xmlns:a16="http://schemas.microsoft.com/office/drawing/2014/main" id="{BDBAC4BF-60D6-B249-97A1-1E48B6A7278F}"/>
            </a:ext>
          </a:extLst>
        </xdr:cNvPr>
        <xdr:cNvSpPr/>
      </xdr:nvSpPr>
      <xdr:spPr>
        <a:xfrm>
          <a:off x="733425" y="889952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42</xdr:row>
      <xdr:rowOff>1011236</xdr:rowOff>
    </xdr:from>
    <xdr:to>
      <xdr:col>1</xdr:col>
      <xdr:colOff>804863</xdr:colOff>
      <xdr:row>42</xdr:row>
      <xdr:rowOff>1146173</xdr:rowOff>
    </xdr:to>
    <xdr:sp macro="" textlink="">
      <xdr:nvSpPr>
        <xdr:cNvPr id="26" name="Oval 25">
          <a:extLst>
            <a:ext uri="{FF2B5EF4-FFF2-40B4-BE49-F238E27FC236}">
              <a16:creationId xmlns:a16="http://schemas.microsoft.com/office/drawing/2014/main" id="{DDE66E5E-9736-0445-A65A-E39C6F2EE0CA}"/>
            </a:ext>
          </a:extLst>
        </xdr:cNvPr>
        <xdr:cNvSpPr/>
      </xdr:nvSpPr>
      <xdr:spPr>
        <a:xfrm>
          <a:off x="733425" y="10561636"/>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669925</xdr:colOff>
      <xdr:row>44</xdr:row>
      <xdr:rowOff>220662</xdr:rowOff>
    </xdr:from>
    <xdr:to>
      <xdr:col>1</xdr:col>
      <xdr:colOff>804863</xdr:colOff>
      <xdr:row>44</xdr:row>
      <xdr:rowOff>355599</xdr:rowOff>
    </xdr:to>
    <xdr:sp macro="" textlink="">
      <xdr:nvSpPr>
        <xdr:cNvPr id="27" name="Oval 26">
          <a:extLst>
            <a:ext uri="{FF2B5EF4-FFF2-40B4-BE49-F238E27FC236}">
              <a16:creationId xmlns:a16="http://schemas.microsoft.com/office/drawing/2014/main" id="{8CCCCCB5-8885-124C-81F9-F014B7EBD23F}"/>
            </a:ext>
          </a:extLst>
        </xdr:cNvPr>
        <xdr:cNvSpPr/>
      </xdr:nvSpPr>
      <xdr:spPr>
        <a:xfrm>
          <a:off x="733425" y="12171362"/>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663575</xdr:colOff>
      <xdr:row>38</xdr:row>
      <xdr:rowOff>295275</xdr:rowOff>
    </xdr:from>
    <xdr:to>
      <xdr:col>1</xdr:col>
      <xdr:colOff>798513</xdr:colOff>
      <xdr:row>38</xdr:row>
      <xdr:rowOff>430212</xdr:rowOff>
    </xdr:to>
    <xdr:sp macro="" textlink="">
      <xdr:nvSpPr>
        <xdr:cNvPr id="28" name="Oval 27">
          <a:extLst>
            <a:ext uri="{FF2B5EF4-FFF2-40B4-BE49-F238E27FC236}">
              <a16:creationId xmlns:a16="http://schemas.microsoft.com/office/drawing/2014/main" id="{B7D75363-0C83-8548-960F-209FC49E9DA9}"/>
            </a:ext>
          </a:extLst>
        </xdr:cNvPr>
        <xdr:cNvSpPr/>
      </xdr:nvSpPr>
      <xdr:spPr>
        <a:xfrm>
          <a:off x="727075" y="8156575"/>
          <a:ext cx="134938" cy="134937"/>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Custom 12">
      <a:dk1>
        <a:sysClr val="windowText" lastClr="000000"/>
      </a:dk1>
      <a:lt1>
        <a:sysClr val="window" lastClr="FFFFFF"/>
      </a:lt1>
      <a:dk2>
        <a:srgbClr val="051B20"/>
      </a:dk2>
      <a:lt2>
        <a:srgbClr val="F7F7F9"/>
      </a:lt2>
      <a:accent1>
        <a:srgbClr val="8FC356"/>
      </a:accent1>
      <a:accent2>
        <a:srgbClr val="1C8FA7"/>
      </a:accent2>
      <a:accent3>
        <a:srgbClr val="EAA158"/>
      </a:accent3>
      <a:accent4>
        <a:srgbClr val="F6655A"/>
      </a:accent4>
      <a:accent5>
        <a:srgbClr val="E1D780"/>
      </a:accent5>
      <a:accent6>
        <a:srgbClr val="95669E"/>
      </a:accent6>
      <a:hlink>
        <a:srgbClr val="6B9B37"/>
      </a:hlink>
      <a:folHlink>
        <a:srgbClr val="95669E"/>
      </a:folHlink>
    </a:clrScheme>
    <a:fontScheme name="Theme Fonts">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A1A5E-BC4D-47BA-94D6-71B760B83AC0}">
  <sheetPr>
    <tabColor theme="4"/>
    <pageSetUpPr autoPageBreaks="0"/>
  </sheetPr>
  <dimension ref="A1:AT44"/>
  <sheetViews>
    <sheetView showGridLines="0" view="pageLayout" zoomScale="200" zoomScaleNormal="160" zoomScalePageLayoutView="200" workbookViewId="0">
      <selection activeCell="F4" sqref="F4:J5"/>
    </sheetView>
  </sheetViews>
  <sheetFormatPr baseColWidth="10" defaultColWidth="9" defaultRowHeight="16" x14ac:dyDescent="0.2"/>
  <cols>
    <col min="1" max="1" width="1" style="3" customWidth="1"/>
    <col min="2" max="2" width="15.19921875" style="19" customWidth="1"/>
    <col min="3" max="3" width="14.59765625" style="3" customWidth="1"/>
    <col min="4" max="4" width="7" style="3" customWidth="1"/>
    <col min="5" max="5" width="13.3984375" style="3" customWidth="1"/>
    <col min="6" max="6" width="12.59765625" style="3" customWidth="1"/>
    <col min="7" max="7" width="12.796875" style="3" customWidth="1"/>
    <col min="8" max="8" width="12.59765625" style="3" customWidth="1"/>
    <col min="9" max="9" width="3.59765625" style="3" customWidth="1"/>
    <col min="10" max="10" width="12.19921875" style="19" customWidth="1"/>
    <col min="11" max="11" width="1" style="3" customWidth="1"/>
    <col min="12" max="12" width="3.59765625" style="3" customWidth="1"/>
    <col min="13" max="16384" width="9" style="3"/>
  </cols>
  <sheetData>
    <row r="1" spans="1:11" ht="22.5" customHeight="1" x14ac:dyDescent="0.2">
      <c r="A1" s="1"/>
      <c r="B1" s="125" t="s">
        <v>21</v>
      </c>
      <c r="C1" s="125"/>
      <c r="D1" s="125"/>
      <c r="E1" s="125"/>
      <c r="F1" s="1"/>
      <c r="G1" s="126"/>
      <c r="H1" s="126"/>
      <c r="I1" s="65"/>
      <c r="J1" s="2"/>
      <c r="K1" s="1" t="s">
        <v>0</v>
      </c>
    </row>
    <row r="2" spans="1:11" ht="22.5" customHeight="1" x14ac:dyDescent="0.2">
      <c r="A2" s="1"/>
      <c r="B2" s="64" t="s">
        <v>35</v>
      </c>
      <c r="C2" s="64"/>
      <c r="D2" s="64"/>
      <c r="E2" s="64"/>
      <c r="F2" s="1"/>
      <c r="G2" s="65"/>
      <c r="H2" s="65"/>
      <c r="I2" s="65"/>
      <c r="J2" s="2"/>
      <c r="K2" s="1"/>
    </row>
    <row r="3" spans="1:11" ht="22.5" customHeight="1" x14ac:dyDescent="0.2">
      <c r="A3" s="1"/>
      <c r="B3" s="64" t="s">
        <v>46</v>
      </c>
      <c r="C3" s="64"/>
      <c r="D3" s="64"/>
      <c r="E3" s="64"/>
      <c r="F3" s="1"/>
      <c r="G3" s="65"/>
      <c r="H3" s="65"/>
      <c r="I3" s="65"/>
      <c r="J3" s="2"/>
      <c r="K3" s="1"/>
    </row>
    <row r="4" spans="1:11" ht="22.5" customHeight="1" x14ac:dyDescent="0.2">
      <c r="A4" s="1"/>
      <c r="B4" s="64"/>
      <c r="C4" s="64"/>
      <c r="D4" s="64"/>
      <c r="E4" s="64"/>
      <c r="F4" s="124" t="s">
        <v>56</v>
      </c>
      <c r="G4" s="124"/>
      <c r="H4" s="124"/>
      <c r="I4" s="124"/>
      <c r="J4" s="124"/>
      <c r="K4" s="1"/>
    </row>
    <row r="5" spans="1:11" ht="23.25" customHeight="1" x14ac:dyDescent="0.2">
      <c r="A5" s="4"/>
      <c r="B5" s="135" t="s">
        <v>33</v>
      </c>
      <c r="C5" s="135"/>
      <c r="D5" s="135"/>
      <c r="E5" s="135"/>
      <c r="F5" s="124"/>
      <c r="G5" s="124"/>
      <c r="H5" s="124"/>
      <c r="I5" s="124"/>
      <c r="J5" s="124"/>
      <c r="K5" s="4"/>
    </row>
    <row r="6" spans="1:11" ht="19" x14ac:dyDescent="0.25">
      <c r="B6" s="31" t="s">
        <v>2</v>
      </c>
      <c r="C6" s="75" t="s">
        <v>22</v>
      </c>
      <c r="D6" s="76"/>
      <c r="E6" s="77"/>
      <c r="F6" s="77"/>
      <c r="G6" s="78"/>
      <c r="H6" s="109" t="s">
        <v>1</v>
      </c>
      <c r="I6" s="110"/>
      <c r="J6" s="40">
        <v>42887</v>
      </c>
    </row>
    <row r="7" spans="1:11" s="98" customFormat="1" ht="16.5" customHeight="1" x14ac:dyDescent="0.25">
      <c r="B7" s="99" t="s">
        <v>36</v>
      </c>
      <c r="C7" s="52">
        <v>22336</v>
      </c>
      <c r="D7" s="34"/>
      <c r="E7" s="111" t="s">
        <v>63</v>
      </c>
      <c r="F7" s="111"/>
      <c r="G7" s="111"/>
      <c r="H7" s="111"/>
      <c r="I7" s="110"/>
      <c r="J7" s="50">
        <v>49</v>
      </c>
    </row>
    <row r="8" spans="1:11" s="98" customFormat="1" ht="19" x14ac:dyDescent="0.25">
      <c r="B8" s="99" t="s">
        <v>3</v>
      </c>
      <c r="C8" s="30"/>
      <c r="D8" s="32">
        <v>20</v>
      </c>
      <c r="E8" s="112"/>
      <c r="F8" s="113"/>
      <c r="G8" s="114" t="s">
        <v>64</v>
      </c>
      <c r="H8" s="114"/>
      <c r="I8" s="115"/>
      <c r="J8" s="50">
        <v>125</v>
      </c>
    </row>
    <row r="9" spans="1:11" ht="19" customHeight="1" x14ac:dyDescent="0.2">
      <c r="B9" s="5" t="s">
        <v>62</v>
      </c>
      <c r="C9" s="132"/>
      <c r="D9" s="133"/>
      <c r="E9" s="133"/>
      <c r="F9" s="133"/>
      <c r="G9" s="133"/>
      <c r="H9" s="133"/>
      <c r="I9" s="133"/>
      <c r="J9" s="134"/>
    </row>
    <row r="10" spans="1:11" ht="10" customHeight="1" x14ac:dyDescent="0.2">
      <c r="B10" s="3"/>
      <c r="J10" s="3"/>
    </row>
    <row r="11" spans="1:11" ht="20" customHeight="1" x14ac:dyDescent="0.2">
      <c r="A11" s="8"/>
      <c r="B11" s="43" t="s">
        <v>34</v>
      </c>
      <c r="C11" s="8"/>
      <c r="D11" s="8"/>
      <c r="E11" s="9"/>
      <c r="F11" s="8"/>
      <c r="G11" s="73" t="s">
        <v>7</v>
      </c>
      <c r="H11" s="8"/>
      <c r="I11" s="8"/>
      <c r="J11" s="74" t="s">
        <v>58</v>
      </c>
      <c r="K11" s="8"/>
    </row>
    <row r="12" spans="1:11" ht="15" customHeight="1" x14ac:dyDescent="0.2">
      <c r="A12" s="8"/>
      <c r="B12" s="8" t="s">
        <v>32</v>
      </c>
      <c r="C12" s="8"/>
      <c r="D12" s="8" t="s">
        <v>4</v>
      </c>
      <c r="E12" s="9" t="s">
        <v>7</v>
      </c>
      <c r="F12" s="9" t="s">
        <v>37</v>
      </c>
      <c r="G12" s="73" t="s">
        <v>57</v>
      </c>
      <c r="H12" s="9" t="s">
        <v>11</v>
      </c>
      <c r="I12" s="9"/>
      <c r="J12" s="74" t="s">
        <v>59</v>
      </c>
      <c r="K12" s="8"/>
    </row>
    <row r="13" spans="1:11" ht="16.5" customHeight="1" x14ac:dyDescent="0.2">
      <c r="A13" s="12"/>
      <c r="B13" s="129" t="s">
        <v>39</v>
      </c>
      <c r="C13" s="129"/>
      <c r="D13" s="81">
        <v>20</v>
      </c>
      <c r="E13" s="82">
        <v>125</v>
      </c>
      <c r="F13" s="83">
        <v>98940</v>
      </c>
      <c r="G13" s="84">
        <f>(D13*E13)</f>
        <v>2500</v>
      </c>
      <c r="H13" s="85">
        <v>50</v>
      </c>
      <c r="I13" s="86"/>
      <c r="J13" s="87">
        <f>(D13*H13)</f>
        <v>1000</v>
      </c>
      <c r="K13" s="12"/>
    </row>
    <row r="14" spans="1:11" ht="16.5" customHeight="1" x14ac:dyDescent="0.2">
      <c r="A14" s="12"/>
      <c r="B14" s="128" t="s">
        <v>24</v>
      </c>
      <c r="C14" s="128"/>
      <c r="D14" s="81">
        <v>1</v>
      </c>
      <c r="E14" s="82">
        <v>350</v>
      </c>
      <c r="F14" s="83" t="s">
        <v>41</v>
      </c>
      <c r="G14" s="84">
        <f t="shared" ref="G14:G18" si="0">(D14*E14)</f>
        <v>350</v>
      </c>
      <c r="H14" s="85">
        <v>175</v>
      </c>
      <c r="I14" s="86"/>
      <c r="J14" s="87">
        <f t="shared" ref="J14:J18" si="1">(D14*H14)</f>
        <v>175</v>
      </c>
      <c r="K14" s="12"/>
    </row>
    <row r="15" spans="1:11" ht="16.5" customHeight="1" x14ac:dyDescent="0.2">
      <c r="A15" s="12"/>
      <c r="B15" s="128" t="s">
        <v>25</v>
      </c>
      <c r="C15" s="128"/>
      <c r="D15" s="81">
        <v>1</v>
      </c>
      <c r="E15" s="82">
        <v>125</v>
      </c>
      <c r="F15" s="83" t="s">
        <v>41</v>
      </c>
      <c r="G15" s="84">
        <f t="shared" si="0"/>
        <v>125</v>
      </c>
      <c r="H15" s="85">
        <v>65</v>
      </c>
      <c r="I15" s="86"/>
      <c r="J15" s="87">
        <f t="shared" si="1"/>
        <v>65</v>
      </c>
      <c r="K15" s="12"/>
    </row>
    <row r="16" spans="1:11" ht="16.5" customHeight="1" x14ac:dyDescent="0.2">
      <c r="A16" s="12"/>
      <c r="B16" s="129" t="s">
        <v>40</v>
      </c>
      <c r="C16" s="129"/>
      <c r="D16" s="81">
        <v>12</v>
      </c>
      <c r="E16" s="82">
        <v>75</v>
      </c>
      <c r="F16" s="83">
        <v>97110</v>
      </c>
      <c r="G16" s="84">
        <f t="shared" si="0"/>
        <v>900</v>
      </c>
      <c r="H16" s="85">
        <v>35</v>
      </c>
      <c r="I16" s="86"/>
      <c r="J16" s="87">
        <f t="shared" si="1"/>
        <v>420</v>
      </c>
      <c r="K16" s="12"/>
    </row>
    <row r="17" spans="1:46" ht="16.5" customHeight="1" x14ac:dyDescent="0.2">
      <c r="A17" s="12"/>
      <c r="B17" s="128"/>
      <c r="C17" s="128"/>
      <c r="D17" s="81"/>
      <c r="E17" s="82"/>
      <c r="F17" s="84"/>
      <c r="G17" s="84">
        <f t="shared" si="0"/>
        <v>0</v>
      </c>
      <c r="H17" s="85"/>
      <c r="I17" s="86"/>
      <c r="J17" s="87">
        <f t="shared" si="1"/>
        <v>0</v>
      </c>
      <c r="K17" s="12"/>
    </row>
    <row r="18" spans="1:46" ht="16.5" customHeight="1" x14ac:dyDescent="0.2">
      <c r="A18" s="13"/>
      <c r="B18" s="130"/>
      <c r="C18" s="130"/>
      <c r="D18" s="88"/>
      <c r="E18" s="89"/>
      <c r="F18" s="84"/>
      <c r="G18" s="84">
        <f t="shared" si="0"/>
        <v>0</v>
      </c>
      <c r="H18" s="85"/>
      <c r="I18" s="86"/>
      <c r="J18" s="87">
        <f t="shared" si="1"/>
        <v>0</v>
      </c>
      <c r="K18" s="13"/>
    </row>
    <row r="19" spans="1:46" s="5" customFormat="1" ht="18" customHeight="1" x14ac:dyDescent="0.2">
      <c r="A19" s="15"/>
      <c r="B19" s="90"/>
      <c r="C19" s="90"/>
      <c r="D19" s="90"/>
      <c r="E19" s="131" t="s">
        <v>18</v>
      </c>
      <c r="F19" s="131"/>
      <c r="G19" s="91">
        <f>SUM(G13:G18)</f>
        <v>3875</v>
      </c>
      <c r="H19" s="127" t="s">
        <v>20</v>
      </c>
      <c r="I19" s="127"/>
      <c r="J19" s="92">
        <f>SUM(J13:J18)</f>
        <v>1660</v>
      </c>
      <c r="K19" s="16"/>
    </row>
    <row r="20" spans="1:46" ht="10" customHeight="1" x14ac:dyDescent="0.2">
      <c r="F20" s="7"/>
      <c r="J20" s="39"/>
    </row>
    <row r="21" spans="1:46" s="47" customFormat="1" ht="25" customHeight="1" x14ac:dyDescent="0.15">
      <c r="A21" s="42"/>
      <c r="B21" s="136" t="s">
        <v>19</v>
      </c>
      <c r="C21" s="136"/>
      <c r="D21" s="136"/>
      <c r="E21" s="136"/>
      <c r="F21" s="136"/>
      <c r="G21" s="136"/>
      <c r="H21" s="136"/>
      <c r="I21" s="136"/>
      <c r="J21" s="136"/>
      <c r="K21" s="42"/>
    </row>
    <row r="22" spans="1:46" ht="26" x14ac:dyDescent="0.3">
      <c r="A22" s="6"/>
      <c r="B22" s="117" t="s">
        <v>8</v>
      </c>
      <c r="C22" s="117"/>
      <c r="D22" s="117"/>
      <c r="E22" s="117"/>
      <c r="F22" s="15"/>
      <c r="G22" s="118" t="s">
        <v>6</v>
      </c>
      <c r="H22" s="118"/>
      <c r="I22" s="118"/>
      <c r="J22" s="118"/>
      <c r="K22" s="6"/>
    </row>
    <row r="23" spans="1:46" ht="33" customHeight="1" x14ac:dyDescent="0.2">
      <c r="A23" s="6"/>
      <c r="B23" s="119">
        <f>+G19</f>
        <v>3875</v>
      </c>
      <c r="C23" s="120"/>
      <c r="D23" s="120"/>
      <c r="E23" s="120"/>
      <c r="F23" s="49"/>
      <c r="G23" s="121">
        <f>+J19</f>
        <v>1660</v>
      </c>
      <c r="H23" s="122"/>
      <c r="I23" s="122"/>
      <c r="J23" s="122"/>
      <c r="K23" s="6"/>
    </row>
    <row r="24" spans="1:46" x14ac:dyDescent="0.2">
      <c r="F24" s="7"/>
    </row>
    <row r="25" spans="1:46" s="21" customFormat="1" ht="29" customHeight="1" x14ac:dyDescent="0.15">
      <c r="A25" s="20"/>
      <c r="B25" s="20" t="s">
        <v>10</v>
      </c>
      <c r="C25" s="20"/>
      <c r="D25" s="20"/>
      <c r="E25" s="20"/>
      <c r="F25" s="29"/>
      <c r="G25" s="20"/>
      <c r="H25" s="123">
        <f>B23-G23-49</f>
        <v>2166</v>
      </c>
      <c r="I25" s="123"/>
      <c r="J25" s="123"/>
      <c r="K25" s="20"/>
    </row>
    <row r="26" spans="1:46" ht="18" customHeight="1" x14ac:dyDescent="0.2">
      <c r="B26" s="71" t="s">
        <v>42</v>
      </c>
    </row>
    <row r="27" spans="1:46" ht="8" customHeight="1" x14ac:dyDescent="0.2">
      <c r="B27" s="53"/>
    </row>
    <row r="28" spans="1:46" s="56" customFormat="1" ht="51" customHeight="1" x14ac:dyDescent="0.2">
      <c r="B28" s="62"/>
      <c r="C28" s="116" t="s">
        <v>48</v>
      </c>
      <c r="D28" s="116"/>
      <c r="E28" s="116"/>
      <c r="F28" s="116"/>
      <c r="G28" s="116"/>
      <c r="H28" s="116"/>
      <c r="I28" s="116"/>
      <c r="J28" s="116"/>
      <c r="K28" s="61"/>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row>
    <row r="29" spans="1:46" s="56" customFormat="1" ht="9" customHeight="1" x14ac:dyDescent="0.2">
      <c r="B29" s="60"/>
      <c r="C29" s="54"/>
      <c r="D29" s="54"/>
      <c r="E29" s="54"/>
      <c r="F29" s="54"/>
      <c r="G29" s="54"/>
      <c r="H29" s="54"/>
      <c r="I29" s="54"/>
      <c r="J29" s="55"/>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row>
    <row r="30" spans="1:46" s="56" customFormat="1" ht="64" customHeight="1" x14ac:dyDescent="0.2">
      <c r="C30" s="116" t="s">
        <v>49</v>
      </c>
      <c r="D30" s="116"/>
      <c r="E30" s="116"/>
      <c r="F30" s="116"/>
      <c r="G30" s="116"/>
      <c r="H30" s="116"/>
      <c r="I30" s="116"/>
      <c r="J30" s="116"/>
      <c r="K30" s="61"/>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row>
    <row r="31" spans="1:46" s="56" customFormat="1" ht="9" customHeight="1" x14ac:dyDescent="0.2">
      <c r="B31" s="60"/>
      <c r="C31" s="54"/>
      <c r="D31" s="54"/>
      <c r="E31" s="54"/>
      <c r="F31" s="54"/>
      <c r="G31" s="54"/>
      <c r="H31" s="54"/>
      <c r="I31" s="54"/>
      <c r="J31" s="55"/>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row>
    <row r="32" spans="1:46" s="56" customFormat="1" ht="180" customHeight="1" x14ac:dyDescent="0.2">
      <c r="B32" s="62"/>
      <c r="C32" s="116" t="s">
        <v>50</v>
      </c>
      <c r="D32" s="116"/>
      <c r="E32" s="116"/>
      <c r="F32" s="116"/>
      <c r="G32" s="116"/>
      <c r="H32" s="116"/>
      <c r="I32" s="116"/>
      <c r="J32" s="116"/>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row>
    <row r="33" spans="2:46" s="56" customFormat="1" ht="9" customHeight="1" x14ac:dyDescent="0.2">
      <c r="B33" s="60"/>
      <c r="C33" s="54"/>
      <c r="D33" s="54"/>
      <c r="E33" s="54"/>
      <c r="F33" s="54"/>
      <c r="G33" s="54"/>
      <c r="H33" s="54"/>
      <c r="I33" s="54"/>
      <c r="J33" s="55"/>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row>
    <row r="34" spans="2:46" s="56" customFormat="1" ht="39" customHeight="1" x14ac:dyDescent="0.2">
      <c r="C34" s="116" t="s">
        <v>51</v>
      </c>
      <c r="D34" s="116"/>
      <c r="E34" s="116"/>
      <c r="F34" s="116"/>
      <c r="G34" s="116"/>
      <c r="H34" s="116"/>
      <c r="I34" s="116"/>
      <c r="J34" s="116"/>
      <c r="K34" s="61"/>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row>
    <row r="35" spans="2:46" x14ac:dyDescent="0.2">
      <c r="B35" s="53"/>
    </row>
    <row r="36" spans="2:46" ht="18" customHeight="1" x14ac:dyDescent="0.2">
      <c r="B36" s="72" t="s">
        <v>45</v>
      </c>
    </row>
    <row r="37" spans="2:46" ht="46" customHeight="1" x14ac:dyDescent="0.2">
      <c r="B37" s="116" t="s">
        <v>43</v>
      </c>
      <c r="C37" s="116"/>
      <c r="D37" s="116"/>
      <c r="E37" s="116"/>
      <c r="F37" s="116"/>
      <c r="G37" s="116"/>
      <c r="H37" s="116"/>
      <c r="I37" s="116"/>
      <c r="J37" s="116"/>
    </row>
    <row r="38" spans="2:46" x14ac:dyDescent="0.2">
      <c r="B38" s="53"/>
    </row>
    <row r="39" spans="2:46" ht="11" customHeight="1" x14ac:dyDescent="0.2">
      <c r="B39" s="53" t="s">
        <v>61</v>
      </c>
    </row>
    <row r="40" spans="2:46" ht="12" customHeight="1" x14ac:dyDescent="0.2">
      <c r="B40" s="53"/>
    </row>
    <row r="41" spans="2:46" ht="12" customHeight="1" x14ac:dyDescent="0.2">
      <c r="B41" s="53" t="s">
        <v>60</v>
      </c>
    </row>
    <row r="42" spans="2:46" s="79" customFormat="1" ht="16" customHeight="1" x14ac:dyDescent="0.15">
      <c r="B42" s="63" t="s">
        <v>65</v>
      </c>
      <c r="J42" s="80"/>
    </row>
    <row r="43" spans="2:46" ht="12" customHeight="1" x14ac:dyDescent="0.2">
      <c r="B43" s="53"/>
    </row>
    <row r="44" spans="2:46" x14ac:dyDescent="0.2">
      <c r="B44" s="53" t="s">
        <v>44</v>
      </c>
    </row>
  </sheetData>
  <sheetProtection selectLockedCells="1"/>
  <mergeCells count="28">
    <mergeCell ref="F4:J5"/>
    <mergeCell ref="C34:J34"/>
    <mergeCell ref="B37:J37"/>
    <mergeCell ref="B1:E1"/>
    <mergeCell ref="G1:H1"/>
    <mergeCell ref="H19:I19"/>
    <mergeCell ref="B14:C14"/>
    <mergeCell ref="B15:C15"/>
    <mergeCell ref="B16:C16"/>
    <mergeCell ref="B17:C17"/>
    <mergeCell ref="B18:C18"/>
    <mergeCell ref="E19:F19"/>
    <mergeCell ref="C9:J9"/>
    <mergeCell ref="B5:E5"/>
    <mergeCell ref="B13:C13"/>
    <mergeCell ref="B21:J21"/>
    <mergeCell ref="H6:I6"/>
    <mergeCell ref="E7:I7"/>
    <mergeCell ref="E8:F8"/>
    <mergeCell ref="G8:I8"/>
    <mergeCell ref="C32:J32"/>
    <mergeCell ref="B22:E22"/>
    <mergeCell ref="G22:J22"/>
    <mergeCell ref="B23:E23"/>
    <mergeCell ref="G23:J23"/>
    <mergeCell ref="H25:J25"/>
    <mergeCell ref="C28:J28"/>
    <mergeCell ref="C30:J30"/>
  </mergeCells>
  <dataValidations disablePrompts="1" count="1">
    <dataValidation type="whole" allowBlank="1" showErrorMessage="1" errorTitle="Please select another value" error="The maximum length of a loan for this calculator is 30 years (360 months)" promptTitle="Please select another value" prompt="The maximum length of a loan for this calculator is 30 years (360 months)" sqref="D15:D17" xr:uid="{B536BA72-1147-4993-8E54-A76672AF0696}">
      <formula1>1</formula1>
      <formula2>360</formula2>
    </dataValidation>
  </dataValidations>
  <printOptions horizontalCentered="1"/>
  <pageMargins left="0.25" right="0.25" top="0.5" bottom="0.75" header="0.3" footer="0.3"/>
  <pageSetup fitToWidth="14"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24FC2-1BE3-CC4F-99BF-ACB0C97761A5}">
  <sheetPr>
    <tabColor theme="4"/>
    <pageSetUpPr autoPageBreaks="0"/>
  </sheetPr>
  <dimension ref="A1:AT52"/>
  <sheetViews>
    <sheetView showGridLines="0" view="pageLayout" zoomScale="200" zoomScaleNormal="160" zoomScalePageLayoutView="200" workbookViewId="0">
      <selection activeCell="F4" sqref="F4:J5"/>
    </sheetView>
  </sheetViews>
  <sheetFormatPr baseColWidth="10" defaultColWidth="9" defaultRowHeight="16" x14ac:dyDescent="0.2"/>
  <cols>
    <col min="1" max="1" width="1" style="3" customWidth="1"/>
    <col min="2" max="2" width="15.19921875" style="19" customWidth="1"/>
    <col min="3" max="3" width="14.59765625" style="3" customWidth="1"/>
    <col min="4" max="4" width="7" style="3" customWidth="1"/>
    <col min="5" max="5" width="13.3984375" style="3" customWidth="1"/>
    <col min="6" max="6" width="12.59765625" style="3" customWidth="1"/>
    <col min="7" max="7" width="12.796875" style="3" customWidth="1"/>
    <col min="8" max="8" width="12.59765625" style="3" customWidth="1"/>
    <col min="9" max="9" width="3.59765625" style="3" customWidth="1"/>
    <col min="10" max="10" width="12.19921875" style="19" customWidth="1"/>
    <col min="11" max="11" width="1" style="3" customWidth="1"/>
    <col min="12" max="12" width="3.59765625" style="3" customWidth="1"/>
    <col min="13" max="16384" width="9" style="3"/>
  </cols>
  <sheetData>
    <row r="1" spans="1:11" ht="22.5" customHeight="1" x14ac:dyDescent="0.2">
      <c r="A1" s="1"/>
      <c r="B1" s="125" t="s">
        <v>21</v>
      </c>
      <c r="C1" s="125"/>
      <c r="D1" s="125"/>
      <c r="E1" s="125"/>
      <c r="F1" s="1"/>
      <c r="G1" s="126"/>
      <c r="H1" s="126"/>
      <c r="I1" s="68"/>
      <c r="J1" s="2"/>
      <c r="K1" s="1" t="s">
        <v>0</v>
      </c>
    </row>
    <row r="2" spans="1:11" ht="22.5" customHeight="1" x14ac:dyDescent="0.2">
      <c r="A2" s="1"/>
      <c r="B2" s="67" t="s">
        <v>35</v>
      </c>
      <c r="C2" s="67"/>
      <c r="D2" s="67"/>
      <c r="E2" s="67"/>
      <c r="F2" s="1"/>
      <c r="G2" s="68"/>
      <c r="H2" s="68"/>
      <c r="I2" s="68"/>
      <c r="J2" s="2"/>
      <c r="K2" s="1"/>
    </row>
    <row r="3" spans="1:11" ht="22.5" customHeight="1" x14ac:dyDescent="0.2">
      <c r="A3" s="1"/>
      <c r="B3" s="67" t="s">
        <v>46</v>
      </c>
      <c r="C3" s="67"/>
      <c r="D3" s="67"/>
      <c r="E3" s="67"/>
      <c r="F3" s="1"/>
      <c r="G3" s="68"/>
      <c r="H3" s="68"/>
      <c r="I3" s="68"/>
      <c r="J3" s="2"/>
      <c r="K3" s="1"/>
    </row>
    <row r="4" spans="1:11" ht="22.5" customHeight="1" x14ac:dyDescent="0.2">
      <c r="A4" s="1"/>
      <c r="B4" s="67"/>
      <c r="C4" s="67"/>
      <c r="D4" s="67"/>
      <c r="E4" s="67"/>
      <c r="F4" s="124" t="s">
        <v>56</v>
      </c>
      <c r="G4" s="124"/>
      <c r="H4" s="124"/>
      <c r="I4" s="124"/>
      <c r="J4" s="124"/>
      <c r="K4" s="1"/>
    </row>
    <row r="5" spans="1:11" ht="23.25" customHeight="1" x14ac:dyDescent="0.2">
      <c r="A5" s="4"/>
      <c r="B5" s="135" t="s">
        <v>33</v>
      </c>
      <c r="C5" s="135"/>
      <c r="D5" s="135"/>
      <c r="E5" s="135"/>
      <c r="F5" s="124"/>
      <c r="G5" s="124"/>
      <c r="H5" s="124"/>
      <c r="I5" s="124"/>
      <c r="J5" s="124"/>
      <c r="K5" s="4"/>
    </row>
    <row r="6" spans="1:11" ht="19" x14ac:dyDescent="0.25">
      <c r="B6" s="31" t="s">
        <v>2</v>
      </c>
      <c r="C6" s="75" t="s">
        <v>22</v>
      </c>
      <c r="D6" s="76"/>
      <c r="E6" s="77"/>
      <c r="F6" s="77"/>
      <c r="G6" s="78"/>
      <c r="H6" s="109" t="s">
        <v>1</v>
      </c>
      <c r="I6" s="110"/>
      <c r="J6" s="40">
        <v>42887</v>
      </c>
    </row>
    <row r="7" spans="1:11" s="98" customFormat="1" ht="16.5" customHeight="1" x14ac:dyDescent="0.25">
      <c r="B7" s="99" t="s">
        <v>36</v>
      </c>
      <c r="C7" s="52">
        <v>22336</v>
      </c>
      <c r="D7" s="34"/>
      <c r="E7" s="111" t="s">
        <v>53</v>
      </c>
      <c r="F7" s="111"/>
      <c r="G7" s="111"/>
      <c r="H7" s="111"/>
      <c r="I7" s="110"/>
      <c r="J7" s="50">
        <v>49</v>
      </c>
    </row>
    <row r="8" spans="1:11" s="98" customFormat="1" ht="19" x14ac:dyDescent="0.25">
      <c r="B8" s="99" t="s">
        <v>3</v>
      </c>
      <c r="C8" s="30"/>
      <c r="D8" s="32">
        <v>20</v>
      </c>
      <c r="E8" s="112"/>
      <c r="F8" s="113"/>
      <c r="G8" s="114" t="s">
        <v>52</v>
      </c>
      <c r="H8" s="114"/>
      <c r="I8" s="115"/>
      <c r="J8" s="50">
        <v>125</v>
      </c>
    </row>
    <row r="9" spans="1:11" ht="19" customHeight="1" x14ac:dyDescent="0.2">
      <c r="B9" s="5" t="s">
        <v>62</v>
      </c>
      <c r="C9" s="132"/>
      <c r="D9" s="133"/>
      <c r="E9" s="133"/>
      <c r="F9" s="133"/>
      <c r="G9" s="133"/>
      <c r="H9" s="133"/>
      <c r="I9" s="133"/>
      <c r="J9" s="134"/>
    </row>
    <row r="10" spans="1:11" ht="7" customHeight="1" x14ac:dyDescent="0.2">
      <c r="B10" s="5"/>
      <c r="C10" s="100"/>
      <c r="D10" s="100"/>
      <c r="E10" s="100"/>
      <c r="F10" s="100"/>
      <c r="G10" s="100"/>
      <c r="H10" s="100"/>
      <c r="I10" s="100"/>
      <c r="J10" s="100"/>
    </row>
    <row r="11" spans="1:11" s="98" customFormat="1" ht="20" customHeight="1" x14ac:dyDescent="0.2">
      <c r="A11" s="93"/>
      <c r="B11" s="43" t="s">
        <v>54</v>
      </c>
      <c r="C11" s="94"/>
      <c r="D11" s="93"/>
      <c r="E11" s="95"/>
      <c r="F11" s="93"/>
      <c r="G11" s="96" t="s">
        <v>16</v>
      </c>
      <c r="H11" s="93"/>
      <c r="I11" s="93"/>
      <c r="J11" s="97"/>
      <c r="K11" s="93"/>
    </row>
    <row r="12" spans="1:11" s="98" customFormat="1" ht="15" customHeight="1" x14ac:dyDescent="0.2">
      <c r="A12" s="93"/>
      <c r="B12" s="93" t="s">
        <v>32</v>
      </c>
      <c r="C12" s="93"/>
      <c r="D12" s="93"/>
      <c r="E12" s="95" t="s">
        <v>14</v>
      </c>
      <c r="F12" s="93" t="s">
        <v>0</v>
      </c>
      <c r="G12" s="96" t="s">
        <v>15</v>
      </c>
      <c r="H12" s="93"/>
      <c r="I12" s="93"/>
      <c r="J12" s="97" t="s">
        <v>5</v>
      </c>
      <c r="K12" s="93"/>
    </row>
    <row r="13" spans="1:11" s="98" customFormat="1" ht="16.5" customHeight="1" x14ac:dyDescent="0.2">
      <c r="A13" s="12"/>
      <c r="B13" s="137" t="s">
        <v>31</v>
      </c>
      <c r="C13" s="137"/>
      <c r="D13" s="137"/>
      <c r="E13" s="22">
        <v>20</v>
      </c>
      <c r="F13" s="13"/>
      <c r="G13" s="24">
        <v>30</v>
      </c>
      <c r="H13" s="14"/>
      <c r="I13" s="14"/>
      <c r="J13" s="18">
        <f t="shared" ref="J13" si="0">(E13*G13)</f>
        <v>600</v>
      </c>
      <c r="K13" s="12"/>
    </row>
    <row r="14" spans="1:11" s="99" customFormat="1" ht="18" customHeight="1" x14ac:dyDescent="0.2">
      <c r="A14" s="15"/>
      <c r="B14" s="15"/>
      <c r="C14" s="15"/>
      <c r="D14" s="15"/>
      <c r="E14" s="15"/>
      <c r="F14" s="15"/>
      <c r="G14" s="138" t="s">
        <v>55</v>
      </c>
      <c r="H14" s="138"/>
      <c r="I14" s="138"/>
      <c r="J14" s="48">
        <f>SUM(J13:J13)</f>
        <v>600</v>
      </c>
      <c r="K14" s="44"/>
    </row>
    <row r="15" spans="1:11" s="98" customFormat="1" ht="10" customHeight="1" x14ac:dyDescent="0.2"/>
    <row r="16" spans="1:11" ht="7" customHeight="1" x14ac:dyDescent="0.2">
      <c r="B16" s="3"/>
      <c r="J16" s="3"/>
    </row>
    <row r="17" spans="1:11" ht="15" customHeight="1" x14ac:dyDescent="0.2">
      <c r="A17" s="8"/>
      <c r="B17" s="43" t="s">
        <v>34</v>
      </c>
      <c r="C17" s="8"/>
      <c r="D17" s="8"/>
      <c r="E17" s="9"/>
      <c r="F17" s="8"/>
      <c r="G17" s="73" t="s">
        <v>7</v>
      </c>
      <c r="H17" s="8"/>
      <c r="I17" s="8"/>
      <c r="J17" s="74" t="s">
        <v>58</v>
      </c>
      <c r="K17" s="8"/>
    </row>
    <row r="18" spans="1:11" ht="16.5" customHeight="1" x14ac:dyDescent="0.2">
      <c r="A18" s="8"/>
      <c r="B18" s="8" t="s">
        <v>32</v>
      </c>
      <c r="C18" s="8"/>
      <c r="D18" s="8" t="s">
        <v>4</v>
      </c>
      <c r="E18" s="9" t="s">
        <v>7</v>
      </c>
      <c r="F18" s="9" t="s">
        <v>37</v>
      </c>
      <c r="G18" s="73" t="s">
        <v>57</v>
      </c>
      <c r="H18" s="9" t="s">
        <v>11</v>
      </c>
      <c r="I18" s="9"/>
      <c r="J18" s="74" t="s">
        <v>59</v>
      </c>
      <c r="K18" s="8"/>
    </row>
    <row r="19" spans="1:11" s="98" customFormat="1" ht="16.5" customHeight="1" x14ac:dyDescent="0.2">
      <c r="A19" s="12"/>
      <c r="B19" s="70" t="s">
        <v>26</v>
      </c>
      <c r="C19" s="70"/>
      <c r="D19" s="26">
        <v>1</v>
      </c>
      <c r="E19" s="51">
        <v>130</v>
      </c>
      <c r="F19" s="57">
        <v>99201</v>
      </c>
      <c r="G19" s="17">
        <f t="shared" ref="G19" si="1">(D19*E19)</f>
        <v>130</v>
      </c>
      <c r="H19" s="27">
        <v>80</v>
      </c>
      <c r="I19" s="18"/>
      <c r="J19" s="41">
        <f t="shared" ref="J19:J20" si="2">(D19*H19)</f>
        <v>80</v>
      </c>
      <c r="K19" s="12"/>
    </row>
    <row r="20" spans="1:11" s="98" customFormat="1" ht="16.5" customHeight="1" x14ac:dyDescent="0.2">
      <c r="A20" s="12"/>
      <c r="B20" s="70" t="s">
        <v>29</v>
      </c>
      <c r="C20" s="70"/>
      <c r="D20" s="26">
        <v>1</v>
      </c>
      <c r="E20" s="51">
        <v>250</v>
      </c>
      <c r="F20" s="57" t="s">
        <v>47</v>
      </c>
      <c r="G20" s="17">
        <f>(D20*E20)</f>
        <v>250</v>
      </c>
      <c r="H20" s="27">
        <v>180</v>
      </c>
      <c r="I20" s="18"/>
      <c r="J20" s="41">
        <f t="shared" si="2"/>
        <v>180</v>
      </c>
      <c r="K20" s="12"/>
    </row>
    <row r="21" spans="1:11" s="98" customFormat="1" ht="16.5" customHeight="1" x14ac:dyDescent="0.2">
      <c r="A21" s="12"/>
      <c r="B21" s="142" t="s">
        <v>27</v>
      </c>
      <c r="C21" s="142"/>
      <c r="D21" s="26">
        <v>20</v>
      </c>
      <c r="E21" s="24">
        <v>20</v>
      </c>
      <c r="F21" s="57">
        <v>97010</v>
      </c>
      <c r="G21" s="17">
        <f>(D21*E21)</f>
        <v>400</v>
      </c>
      <c r="H21" s="27">
        <v>10</v>
      </c>
      <c r="I21" s="18"/>
      <c r="J21" s="41">
        <f>(D21*H21)</f>
        <v>200</v>
      </c>
      <c r="K21" s="12"/>
    </row>
    <row r="22" spans="1:11" s="98" customFormat="1" ht="16.5" customHeight="1" x14ac:dyDescent="0.2">
      <c r="A22" s="12"/>
      <c r="B22" s="139" t="s">
        <v>28</v>
      </c>
      <c r="C22" s="139"/>
      <c r="D22" s="26">
        <v>20</v>
      </c>
      <c r="E22" s="24">
        <v>30</v>
      </c>
      <c r="F22" s="57">
        <v>97012</v>
      </c>
      <c r="G22" s="17">
        <f t="shared" ref="G22" si="3">(D22*E22)</f>
        <v>600</v>
      </c>
      <c r="H22" s="27">
        <v>10</v>
      </c>
      <c r="I22" s="18"/>
      <c r="J22" s="41">
        <f t="shared" ref="J22" si="4">(D22*H22)</f>
        <v>200</v>
      </c>
      <c r="K22" s="12"/>
    </row>
    <row r="23" spans="1:11" s="98" customFormat="1" ht="16.5" customHeight="1" x14ac:dyDescent="0.2">
      <c r="A23" s="12"/>
      <c r="B23" s="139" t="s">
        <v>30</v>
      </c>
      <c r="C23" s="139"/>
      <c r="D23" s="26">
        <v>20</v>
      </c>
      <c r="E23" s="24">
        <v>75</v>
      </c>
      <c r="F23" s="57">
        <v>97014</v>
      </c>
      <c r="G23" s="17">
        <f>(D23*E23)</f>
        <v>1500</v>
      </c>
      <c r="H23" s="27">
        <v>10</v>
      </c>
      <c r="I23" s="18"/>
      <c r="J23" s="41">
        <f>(D23*H23)</f>
        <v>200</v>
      </c>
      <c r="K23" s="12"/>
    </row>
    <row r="24" spans="1:11" s="98" customFormat="1" ht="16.5" customHeight="1" x14ac:dyDescent="0.2">
      <c r="A24" s="12"/>
      <c r="B24" s="69"/>
      <c r="C24" s="69"/>
      <c r="D24" s="26"/>
      <c r="E24" s="24"/>
      <c r="F24" s="57"/>
      <c r="G24" s="17">
        <f t="shared" ref="G24:G25" si="5">(D24*E24)</f>
        <v>0</v>
      </c>
      <c r="H24" s="27"/>
      <c r="I24" s="18"/>
      <c r="J24" s="41">
        <f t="shared" ref="J24:J25" si="6">(D24*H24)</f>
        <v>0</v>
      </c>
      <c r="K24" s="12"/>
    </row>
    <row r="25" spans="1:11" s="98" customFormat="1" ht="16.5" customHeight="1" x14ac:dyDescent="0.2">
      <c r="A25" s="12"/>
      <c r="B25" s="69"/>
      <c r="C25" s="69"/>
      <c r="D25" s="26"/>
      <c r="E25" s="24"/>
      <c r="F25" s="57"/>
      <c r="G25" s="17">
        <f t="shared" si="5"/>
        <v>0</v>
      </c>
      <c r="H25" s="27"/>
      <c r="I25" s="18"/>
      <c r="J25" s="41">
        <f t="shared" si="6"/>
        <v>0</v>
      </c>
      <c r="K25" s="12"/>
    </row>
    <row r="26" spans="1:11" s="98" customFormat="1" ht="16.5" customHeight="1" x14ac:dyDescent="0.2">
      <c r="A26" s="12"/>
      <c r="B26" s="69"/>
      <c r="C26" s="69"/>
      <c r="D26" s="26"/>
      <c r="E26" s="24"/>
      <c r="F26" s="57"/>
      <c r="G26" s="17">
        <f t="shared" ref="G26" si="7">(D26*E26)</f>
        <v>0</v>
      </c>
      <c r="H26" s="27"/>
      <c r="I26" s="18"/>
      <c r="J26" s="41">
        <f t="shared" ref="J26" si="8">(D26*H26)</f>
        <v>0</v>
      </c>
      <c r="K26" s="12"/>
    </row>
    <row r="27" spans="1:11" s="99" customFormat="1" ht="18" customHeight="1" x14ac:dyDescent="0.2">
      <c r="A27" s="15"/>
      <c r="B27" s="15"/>
      <c r="C27" s="15"/>
      <c r="D27" s="15"/>
      <c r="E27" s="140" t="s">
        <v>18</v>
      </c>
      <c r="F27" s="140"/>
      <c r="G27" s="45">
        <f>SUM(G20:G26)</f>
        <v>2750</v>
      </c>
      <c r="H27" s="141" t="s">
        <v>20</v>
      </c>
      <c r="I27" s="141"/>
      <c r="J27" s="46">
        <f>SUM(J20:J26)</f>
        <v>780</v>
      </c>
      <c r="K27" s="16"/>
    </row>
    <row r="28" spans="1:11" ht="10" customHeight="1" x14ac:dyDescent="0.2">
      <c r="F28" s="7"/>
      <c r="J28" s="39"/>
    </row>
    <row r="29" spans="1:11" s="47" customFormat="1" ht="25" customHeight="1" x14ac:dyDescent="0.15">
      <c r="A29" s="42"/>
      <c r="B29" s="136" t="s">
        <v>19</v>
      </c>
      <c r="C29" s="136"/>
      <c r="D29" s="136"/>
      <c r="E29" s="136"/>
      <c r="F29" s="136"/>
      <c r="G29" s="136"/>
      <c r="H29" s="136"/>
      <c r="I29" s="136"/>
      <c r="J29" s="136"/>
      <c r="K29" s="42"/>
    </row>
    <row r="30" spans="1:11" ht="26" x14ac:dyDescent="0.3">
      <c r="A30" s="6"/>
      <c r="B30" s="117" t="s">
        <v>8</v>
      </c>
      <c r="C30" s="117"/>
      <c r="D30" s="117"/>
      <c r="E30" s="117"/>
      <c r="F30" s="15"/>
      <c r="G30" s="118" t="s">
        <v>6</v>
      </c>
      <c r="H30" s="118"/>
      <c r="I30" s="118"/>
      <c r="J30" s="118"/>
      <c r="K30" s="6"/>
    </row>
    <row r="31" spans="1:11" ht="33" customHeight="1" x14ac:dyDescent="0.2">
      <c r="A31" s="6"/>
      <c r="B31" s="119">
        <f>J14+G27</f>
        <v>3350</v>
      </c>
      <c r="C31" s="120"/>
      <c r="D31" s="120"/>
      <c r="E31" s="120"/>
      <c r="F31" s="49"/>
      <c r="G31" s="121">
        <f>J14+J27</f>
        <v>1380</v>
      </c>
      <c r="H31" s="122"/>
      <c r="I31" s="122"/>
      <c r="J31" s="122"/>
      <c r="K31" s="6"/>
    </row>
    <row r="32" spans="1:11" x14ac:dyDescent="0.2">
      <c r="F32" s="7"/>
    </row>
    <row r="33" spans="1:46" s="21" customFormat="1" ht="29" customHeight="1" x14ac:dyDescent="0.15">
      <c r="A33" s="20"/>
      <c r="B33" s="20" t="s">
        <v>10</v>
      </c>
      <c r="C33" s="20"/>
      <c r="D33" s="20"/>
      <c r="E33" s="20"/>
      <c r="F33" s="29"/>
      <c r="G33" s="20"/>
      <c r="H33" s="123">
        <f>B31-G31-49</f>
        <v>1921</v>
      </c>
      <c r="I33" s="123"/>
      <c r="J33" s="123"/>
      <c r="K33" s="20"/>
    </row>
    <row r="34" spans="1:46" ht="18" customHeight="1" x14ac:dyDescent="0.2">
      <c r="B34" s="71" t="s">
        <v>42</v>
      </c>
    </row>
    <row r="35" spans="1:46" ht="8" customHeight="1" x14ac:dyDescent="0.2">
      <c r="B35" s="53"/>
    </row>
    <row r="36" spans="1:46" s="56" customFormat="1" ht="51" customHeight="1" x14ac:dyDescent="0.2">
      <c r="B36" s="62"/>
      <c r="C36" s="116" t="s">
        <v>48</v>
      </c>
      <c r="D36" s="116"/>
      <c r="E36" s="116"/>
      <c r="F36" s="116"/>
      <c r="G36" s="116"/>
      <c r="H36" s="116"/>
      <c r="I36" s="116"/>
      <c r="J36" s="116"/>
      <c r="K36" s="61"/>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row>
    <row r="37" spans="1:46" s="56" customFormat="1" ht="9" customHeight="1" x14ac:dyDescent="0.2">
      <c r="B37" s="60"/>
      <c r="C37" s="54"/>
      <c r="D37" s="54"/>
      <c r="E37" s="54"/>
      <c r="F37" s="54"/>
      <c r="G37" s="54"/>
      <c r="H37" s="54"/>
      <c r="I37" s="54"/>
      <c r="J37" s="55"/>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row>
    <row r="38" spans="1:46" s="56" customFormat="1" ht="64" customHeight="1" x14ac:dyDescent="0.2">
      <c r="C38" s="116" t="s">
        <v>49</v>
      </c>
      <c r="D38" s="116"/>
      <c r="E38" s="116"/>
      <c r="F38" s="116"/>
      <c r="G38" s="116"/>
      <c r="H38" s="116"/>
      <c r="I38" s="116"/>
      <c r="J38" s="116"/>
      <c r="K38" s="61"/>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row>
    <row r="39" spans="1:46" s="56" customFormat="1" ht="9" customHeight="1" x14ac:dyDescent="0.2">
      <c r="B39" s="60"/>
      <c r="C39" s="54"/>
      <c r="D39" s="54"/>
      <c r="E39" s="54"/>
      <c r="F39" s="54"/>
      <c r="G39" s="54"/>
      <c r="H39" s="54"/>
      <c r="I39" s="54"/>
      <c r="J39" s="55"/>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row>
    <row r="40" spans="1:46" s="56" customFormat="1" ht="180" customHeight="1" x14ac:dyDescent="0.2">
      <c r="B40" s="62"/>
      <c r="C40" s="116" t="s">
        <v>50</v>
      </c>
      <c r="D40" s="116"/>
      <c r="E40" s="116"/>
      <c r="F40" s="116"/>
      <c r="G40" s="116"/>
      <c r="H40" s="116"/>
      <c r="I40" s="116"/>
      <c r="J40" s="116"/>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row>
    <row r="41" spans="1:46" s="56" customFormat="1" ht="9" customHeight="1" x14ac:dyDescent="0.2">
      <c r="B41" s="60"/>
      <c r="C41" s="54"/>
      <c r="D41" s="54"/>
      <c r="E41" s="54"/>
      <c r="F41" s="54"/>
      <c r="G41" s="54"/>
      <c r="H41" s="54"/>
      <c r="I41" s="54"/>
      <c r="J41" s="55"/>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row>
    <row r="42" spans="1:46" s="56" customFormat="1" ht="39" customHeight="1" x14ac:dyDescent="0.2">
      <c r="C42" s="116" t="s">
        <v>51</v>
      </c>
      <c r="D42" s="116"/>
      <c r="E42" s="116"/>
      <c r="F42" s="116"/>
      <c r="G42" s="116"/>
      <c r="H42" s="116"/>
      <c r="I42" s="116"/>
      <c r="J42" s="116"/>
      <c r="K42" s="61"/>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row>
    <row r="43" spans="1:46" x14ac:dyDescent="0.2">
      <c r="B43" s="53"/>
    </row>
    <row r="44" spans="1:46" ht="18" customHeight="1" x14ac:dyDescent="0.2">
      <c r="B44" s="72" t="s">
        <v>45</v>
      </c>
    </row>
    <row r="45" spans="1:46" ht="46" customHeight="1" x14ac:dyDescent="0.2">
      <c r="B45" s="116" t="s">
        <v>43</v>
      </c>
      <c r="C45" s="116"/>
      <c r="D45" s="116"/>
      <c r="E45" s="116"/>
      <c r="F45" s="116"/>
      <c r="G45" s="116"/>
      <c r="H45" s="116"/>
      <c r="I45" s="116"/>
      <c r="J45" s="116"/>
    </row>
    <row r="46" spans="1:46" x14ac:dyDescent="0.2">
      <c r="B46" s="53"/>
    </row>
    <row r="47" spans="1:46" ht="11" customHeight="1" x14ac:dyDescent="0.2">
      <c r="B47" s="53" t="s">
        <v>61</v>
      </c>
    </row>
    <row r="48" spans="1:46" ht="12" customHeight="1" x14ac:dyDescent="0.2">
      <c r="B48" s="53"/>
    </row>
    <row r="49" spans="2:10" ht="12" customHeight="1" x14ac:dyDescent="0.2">
      <c r="B49" s="53" t="s">
        <v>60</v>
      </c>
    </row>
    <row r="50" spans="2:10" s="79" customFormat="1" ht="16" customHeight="1" x14ac:dyDescent="0.15">
      <c r="B50" s="63" t="s">
        <v>65</v>
      </c>
      <c r="J50" s="80"/>
    </row>
    <row r="51" spans="2:10" ht="12" customHeight="1" x14ac:dyDescent="0.2">
      <c r="B51" s="53"/>
    </row>
    <row r="52" spans="2:10" x14ac:dyDescent="0.2">
      <c r="B52" s="53" t="s">
        <v>44</v>
      </c>
    </row>
  </sheetData>
  <sheetProtection selectLockedCells="1"/>
  <mergeCells count="27">
    <mergeCell ref="B1:E1"/>
    <mergeCell ref="G1:H1"/>
    <mergeCell ref="B5:E5"/>
    <mergeCell ref="H6:I6"/>
    <mergeCell ref="F4:J5"/>
    <mergeCell ref="B30:E30"/>
    <mergeCell ref="G30:J30"/>
    <mergeCell ref="E27:F27"/>
    <mergeCell ref="H27:I27"/>
    <mergeCell ref="C9:J9"/>
    <mergeCell ref="B21:C21"/>
    <mergeCell ref="C42:J42"/>
    <mergeCell ref="B45:J45"/>
    <mergeCell ref="B13:D13"/>
    <mergeCell ref="G14:I14"/>
    <mergeCell ref="E7:I7"/>
    <mergeCell ref="E8:F8"/>
    <mergeCell ref="G8:I8"/>
    <mergeCell ref="B23:C23"/>
    <mergeCell ref="B31:E31"/>
    <mergeCell ref="G31:J31"/>
    <mergeCell ref="H33:J33"/>
    <mergeCell ref="C36:J36"/>
    <mergeCell ref="C38:J38"/>
    <mergeCell ref="C40:J40"/>
    <mergeCell ref="B22:C22"/>
    <mergeCell ref="B29:J29"/>
  </mergeCells>
  <dataValidations disablePrompts="1" count="1">
    <dataValidation type="whole" allowBlank="1" showErrorMessage="1" errorTitle="Please select another value" error="The maximum length of a loan for this calculator is 30 years (360 months)" promptTitle="Please select another value" prompt="The maximum length of a loan for this calculator is 30 years (360 months)" sqref="D23" xr:uid="{282DE176-B63E-D840-90F6-FD7B078378F5}">
      <formula1>1</formula1>
      <formula2>360</formula2>
    </dataValidation>
  </dataValidations>
  <printOptions horizontalCentered="1"/>
  <pageMargins left="0.25" right="0.25" top="0.5" bottom="0.75" header="0.3" footer="0.3"/>
  <pageSetup fitToWidth="14" fitToHeight="0" orientation="portrait"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5F26-94F5-E245-88DE-DB5A188D1CB4}">
  <sheetPr>
    <tabColor theme="4"/>
    <pageSetUpPr autoPageBreaks="0"/>
  </sheetPr>
  <dimension ref="A1:AT55"/>
  <sheetViews>
    <sheetView showGridLines="0" tabSelected="1" showWhiteSpace="0" view="pageLayout" zoomScale="200" zoomScaleNormal="160" zoomScalePageLayoutView="200" workbookViewId="0">
      <selection activeCell="M8" sqref="M8"/>
    </sheetView>
  </sheetViews>
  <sheetFormatPr baseColWidth="10" defaultColWidth="9" defaultRowHeight="16" x14ac:dyDescent="0.2"/>
  <cols>
    <col min="1" max="1" width="1" style="3" customWidth="1"/>
    <col min="2" max="2" width="15.19921875" style="19" customWidth="1"/>
    <col min="3" max="3" width="14.59765625" style="3" customWidth="1"/>
    <col min="4" max="4" width="7" style="3" customWidth="1"/>
    <col min="5" max="5" width="13.3984375" style="3" customWidth="1"/>
    <col min="6" max="6" width="12.59765625" style="3" customWidth="1"/>
    <col min="7" max="7" width="12.796875" style="3" customWidth="1"/>
    <col min="8" max="8" width="12.59765625" style="3" customWidth="1"/>
    <col min="9" max="9" width="3.59765625" style="3" customWidth="1"/>
    <col min="10" max="10" width="12.19921875" style="19" customWidth="1"/>
    <col min="11" max="11" width="1" style="3" customWidth="1"/>
    <col min="12" max="12" width="3.59765625" style="3" customWidth="1"/>
    <col min="13" max="16384" width="9" style="3"/>
  </cols>
  <sheetData>
    <row r="1" spans="1:11" ht="22.5" customHeight="1" x14ac:dyDescent="0.2">
      <c r="A1" s="1"/>
      <c r="B1" s="125" t="s">
        <v>21</v>
      </c>
      <c r="C1" s="125"/>
      <c r="D1" s="125"/>
      <c r="E1" s="125"/>
      <c r="F1" s="1"/>
      <c r="G1" s="126"/>
      <c r="H1" s="126"/>
      <c r="I1" s="102"/>
      <c r="J1" s="2"/>
      <c r="K1" s="1" t="s">
        <v>0</v>
      </c>
    </row>
    <row r="2" spans="1:11" ht="22.5" customHeight="1" x14ac:dyDescent="0.2">
      <c r="A2" s="1"/>
      <c r="B2" s="101" t="s">
        <v>35</v>
      </c>
      <c r="C2" s="101"/>
      <c r="D2" s="101"/>
      <c r="E2" s="101"/>
      <c r="F2" s="1"/>
      <c r="G2" s="102"/>
      <c r="H2" s="102"/>
      <c r="I2" s="102"/>
      <c r="J2" s="2"/>
      <c r="K2" s="1"/>
    </row>
    <row r="3" spans="1:11" ht="22.5" customHeight="1" x14ac:dyDescent="0.2">
      <c r="A3" s="1"/>
      <c r="B3" s="101" t="s">
        <v>46</v>
      </c>
      <c r="C3" s="101"/>
      <c r="D3" s="101"/>
      <c r="E3" s="101"/>
      <c r="F3" s="1"/>
      <c r="G3" s="102"/>
      <c r="H3" s="102"/>
      <c r="I3" s="102"/>
      <c r="J3" s="2"/>
      <c r="K3" s="1"/>
    </row>
    <row r="4" spans="1:11" ht="22.5" customHeight="1" x14ac:dyDescent="0.2">
      <c r="A4" s="1"/>
      <c r="B4" s="101"/>
      <c r="C4" s="101"/>
      <c r="D4" s="101"/>
      <c r="E4" s="101"/>
      <c r="F4" s="124" t="s">
        <v>56</v>
      </c>
      <c r="G4" s="124"/>
      <c r="H4" s="124"/>
      <c r="I4" s="124"/>
      <c r="J4" s="124"/>
      <c r="K4" s="1"/>
    </row>
    <row r="5" spans="1:11" ht="23.25" customHeight="1" x14ac:dyDescent="0.2">
      <c r="A5" s="4"/>
      <c r="B5" s="135" t="s">
        <v>33</v>
      </c>
      <c r="C5" s="135"/>
      <c r="D5" s="135"/>
      <c r="E5" s="135"/>
      <c r="F5" s="124"/>
      <c r="G5" s="124"/>
      <c r="H5" s="124"/>
      <c r="I5" s="124"/>
      <c r="J5" s="124"/>
      <c r="K5" s="4"/>
    </row>
    <row r="6" spans="1:11" ht="19" x14ac:dyDescent="0.25">
      <c r="B6" s="31" t="s">
        <v>2</v>
      </c>
      <c r="C6" s="75" t="s">
        <v>22</v>
      </c>
      <c r="D6" s="76"/>
      <c r="E6" s="77"/>
      <c r="F6" s="77"/>
      <c r="G6" s="78"/>
      <c r="H6" s="109" t="s">
        <v>1</v>
      </c>
      <c r="I6" s="110"/>
      <c r="J6" s="40">
        <v>42887</v>
      </c>
    </row>
    <row r="7" spans="1:11" ht="16.5" customHeight="1" x14ac:dyDescent="0.25">
      <c r="B7" s="31" t="s">
        <v>36</v>
      </c>
      <c r="C7" s="52">
        <v>22336</v>
      </c>
      <c r="D7" s="33"/>
      <c r="E7" s="111" t="s">
        <v>63</v>
      </c>
      <c r="F7" s="111"/>
      <c r="G7" s="111"/>
      <c r="H7" s="111"/>
      <c r="I7" s="110"/>
      <c r="J7" s="66">
        <v>49</v>
      </c>
    </row>
    <row r="8" spans="1:11" ht="19" x14ac:dyDescent="0.25">
      <c r="B8" s="5" t="s">
        <v>3</v>
      </c>
      <c r="C8" s="6"/>
      <c r="D8" s="107">
        <v>20</v>
      </c>
      <c r="F8" s="105"/>
      <c r="G8" s="149" t="s">
        <v>64</v>
      </c>
      <c r="H8" s="149"/>
      <c r="I8" s="149"/>
      <c r="J8" s="108">
        <v>125</v>
      </c>
    </row>
    <row r="9" spans="1:11" ht="19" x14ac:dyDescent="0.25">
      <c r="B9" s="5"/>
      <c r="C9" s="6"/>
      <c r="D9" s="104"/>
      <c r="E9" s="106" t="s">
        <v>66</v>
      </c>
      <c r="F9" s="143">
        <v>3000</v>
      </c>
      <c r="G9" s="144"/>
      <c r="H9" s="106"/>
      <c r="J9" s="3"/>
    </row>
    <row r="10" spans="1:11" ht="19" customHeight="1" x14ac:dyDescent="0.2">
      <c r="B10" s="5" t="s">
        <v>62</v>
      </c>
      <c r="C10" s="132"/>
      <c r="D10" s="133"/>
      <c r="E10" s="133"/>
      <c r="F10" s="133"/>
      <c r="G10" s="133"/>
      <c r="H10" s="133"/>
      <c r="I10" s="133"/>
      <c r="J10" s="134"/>
    </row>
    <row r="11" spans="1:11" ht="7" customHeight="1" x14ac:dyDescent="0.2">
      <c r="B11" s="5"/>
      <c r="C11" s="100"/>
      <c r="D11" s="100"/>
      <c r="E11" s="100"/>
      <c r="F11" s="100"/>
      <c r="G11" s="100"/>
      <c r="H11" s="100"/>
      <c r="I11" s="100"/>
      <c r="J11" s="100"/>
    </row>
    <row r="12" spans="1:11" ht="20" customHeight="1" x14ac:dyDescent="0.2">
      <c r="A12" s="8"/>
      <c r="B12" s="43" t="s">
        <v>13</v>
      </c>
      <c r="C12" s="42"/>
      <c r="D12" s="8"/>
      <c r="E12" s="9"/>
      <c r="F12" s="8"/>
      <c r="G12" s="10" t="s">
        <v>16</v>
      </c>
      <c r="H12" s="8"/>
      <c r="I12" s="8"/>
      <c r="J12" s="11"/>
      <c r="K12" s="8"/>
    </row>
    <row r="13" spans="1:11" ht="15" customHeight="1" x14ac:dyDescent="0.2">
      <c r="A13" s="8"/>
      <c r="B13" s="8" t="s">
        <v>32</v>
      </c>
      <c r="C13" s="8"/>
      <c r="D13" s="8"/>
      <c r="E13" s="9" t="s">
        <v>14</v>
      </c>
      <c r="F13" s="8" t="s">
        <v>0</v>
      </c>
      <c r="G13" s="10" t="s">
        <v>15</v>
      </c>
      <c r="H13" s="8"/>
      <c r="I13" s="8"/>
      <c r="J13" s="11" t="s">
        <v>5</v>
      </c>
      <c r="K13" s="8"/>
    </row>
    <row r="14" spans="1:11" ht="16.5" customHeight="1" x14ac:dyDescent="0.2">
      <c r="A14" s="12"/>
      <c r="B14" s="137" t="s">
        <v>23</v>
      </c>
      <c r="C14" s="137"/>
      <c r="D14" s="137"/>
      <c r="E14" s="22">
        <v>20</v>
      </c>
      <c r="F14" s="13"/>
      <c r="G14" s="24">
        <v>30</v>
      </c>
      <c r="H14" s="14"/>
      <c r="I14" s="14"/>
      <c r="J14" s="18">
        <f t="shared" ref="J14:J18" si="0">(E14*G14)</f>
        <v>600</v>
      </c>
      <c r="K14" s="12"/>
    </row>
    <row r="15" spans="1:11" ht="16.5" customHeight="1" x14ac:dyDescent="0.2">
      <c r="A15" s="12"/>
      <c r="B15" s="103"/>
      <c r="C15" s="103"/>
      <c r="D15" s="103"/>
      <c r="E15" s="22"/>
      <c r="F15" s="13"/>
      <c r="G15" s="24"/>
      <c r="H15" s="14"/>
      <c r="I15" s="14"/>
      <c r="J15" s="18">
        <f t="shared" si="0"/>
        <v>0</v>
      </c>
      <c r="K15" s="12"/>
    </row>
    <row r="16" spans="1:11" ht="16.5" customHeight="1" x14ac:dyDescent="0.2">
      <c r="A16" s="12"/>
      <c r="B16" s="103"/>
      <c r="C16" s="103"/>
      <c r="D16" s="103"/>
      <c r="E16" s="22"/>
      <c r="F16" s="13"/>
      <c r="G16" s="24"/>
      <c r="H16" s="14"/>
      <c r="I16" s="14"/>
      <c r="J16" s="18">
        <f t="shared" si="0"/>
        <v>0</v>
      </c>
      <c r="K16" s="12"/>
    </row>
    <row r="17" spans="1:11" ht="16.5" customHeight="1" x14ac:dyDescent="0.2">
      <c r="A17" s="12"/>
      <c r="B17" s="147"/>
      <c r="C17" s="147"/>
      <c r="D17" s="147"/>
      <c r="E17" s="35"/>
      <c r="F17" s="36"/>
      <c r="G17" s="37"/>
      <c r="H17" s="38"/>
      <c r="I17" s="38"/>
      <c r="J17" s="18">
        <f t="shared" si="0"/>
        <v>0</v>
      </c>
      <c r="K17" s="12"/>
    </row>
    <row r="18" spans="1:11" ht="16.5" customHeight="1" x14ac:dyDescent="0.2">
      <c r="A18" s="12"/>
      <c r="B18" s="139"/>
      <c r="C18" s="139"/>
      <c r="D18" s="139"/>
      <c r="E18" s="25"/>
      <c r="F18" s="13"/>
      <c r="G18" s="24"/>
      <c r="H18" s="14"/>
      <c r="I18" s="14"/>
      <c r="J18" s="18">
        <f t="shared" si="0"/>
        <v>0</v>
      </c>
      <c r="K18" s="12"/>
    </row>
    <row r="19" spans="1:11" ht="16.5" customHeight="1" x14ac:dyDescent="0.2">
      <c r="A19" s="14"/>
      <c r="B19" s="148"/>
      <c r="C19" s="148"/>
      <c r="D19" s="148"/>
      <c r="E19" s="24"/>
      <c r="F19" s="14"/>
      <c r="G19" s="24"/>
      <c r="H19" s="14"/>
      <c r="I19" s="14"/>
      <c r="J19" s="18">
        <f>G19</f>
        <v>0</v>
      </c>
      <c r="K19" s="13"/>
    </row>
    <row r="20" spans="1:11" s="5" customFormat="1" ht="18" customHeight="1" x14ac:dyDescent="0.2">
      <c r="A20" s="15"/>
      <c r="B20" s="15"/>
      <c r="C20" s="15"/>
      <c r="D20" s="15"/>
      <c r="E20" s="15"/>
      <c r="F20" s="15"/>
      <c r="G20" s="138" t="s">
        <v>17</v>
      </c>
      <c r="H20" s="138"/>
      <c r="I20" s="138"/>
      <c r="J20" s="48">
        <f>SUM(J14:J19)</f>
        <v>600</v>
      </c>
      <c r="K20" s="44"/>
    </row>
    <row r="21" spans="1:11" ht="10" customHeight="1" x14ac:dyDescent="0.2">
      <c r="B21" s="3"/>
      <c r="J21" s="3"/>
    </row>
    <row r="22" spans="1:11" ht="20" customHeight="1" x14ac:dyDescent="0.2">
      <c r="A22" s="8"/>
      <c r="B22" s="43" t="s">
        <v>34</v>
      </c>
      <c r="C22" s="8"/>
      <c r="D22" s="8"/>
      <c r="E22" s="9"/>
      <c r="F22" s="8"/>
      <c r="G22" s="10"/>
      <c r="H22" s="8"/>
      <c r="I22" s="8"/>
      <c r="J22" s="11"/>
      <c r="K22" s="8"/>
    </row>
    <row r="23" spans="1:11" ht="15" customHeight="1" x14ac:dyDescent="0.2">
      <c r="A23" s="8"/>
      <c r="B23" s="8" t="s">
        <v>32</v>
      </c>
      <c r="C23" s="8"/>
      <c r="D23" s="8" t="s">
        <v>4</v>
      </c>
      <c r="E23" s="9" t="s">
        <v>7</v>
      </c>
      <c r="F23" s="9" t="s">
        <v>37</v>
      </c>
      <c r="G23" s="10" t="s">
        <v>9</v>
      </c>
      <c r="H23" s="9" t="s">
        <v>11</v>
      </c>
      <c r="I23" s="9"/>
      <c r="J23" s="11" t="s">
        <v>12</v>
      </c>
      <c r="K23" s="8"/>
    </row>
    <row r="24" spans="1:11" ht="16.5" customHeight="1" x14ac:dyDescent="0.2">
      <c r="A24" s="12"/>
      <c r="B24" s="142" t="s">
        <v>38</v>
      </c>
      <c r="C24" s="142"/>
      <c r="D24" s="26">
        <v>20</v>
      </c>
      <c r="E24" s="24">
        <v>125</v>
      </c>
      <c r="F24" s="57">
        <v>97110</v>
      </c>
      <c r="G24" s="17">
        <f>(D24*E24)</f>
        <v>2500</v>
      </c>
      <c r="H24" s="27">
        <v>50</v>
      </c>
      <c r="I24" s="18"/>
      <c r="J24" s="41">
        <f>(D24*H24)</f>
        <v>1000</v>
      </c>
      <c r="K24" s="12"/>
    </row>
    <row r="25" spans="1:11" ht="16.5" customHeight="1" x14ac:dyDescent="0.2">
      <c r="A25" s="12"/>
      <c r="B25" s="139" t="s">
        <v>24</v>
      </c>
      <c r="C25" s="139"/>
      <c r="D25" s="26">
        <v>1</v>
      </c>
      <c r="E25" s="24">
        <v>350</v>
      </c>
      <c r="F25" s="58" t="s">
        <v>47</v>
      </c>
      <c r="G25" s="17">
        <f t="shared" ref="G25:G29" si="1">(D25*E25)</f>
        <v>350</v>
      </c>
      <c r="H25" s="27">
        <v>175</v>
      </c>
      <c r="I25" s="18"/>
      <c r="J25" s="41">
        <f t="shared" ref="J25:J29" si="2">(D25*H25)</f>
        <v>175</v>
      </c>
      <c r="K25" s="12"/>
    </row>
    <row r="26" spans="1:11" ht="16.5" customHeight="1" x14ac:dyDescent="0.2">
      <c r="A26" s="12"/>
      <c r="B26" s="139" t="s">
        <v>25</v>
      </c>
      <c r="C26" s="139"/>
      <c r="D26" s="26">
        <v>1</v>
      </c>
      <c r="E26" s="24">
        <v>125</v>
      </c>
      <c r="F26" s="58" t="s">
        <v>47</v>
      </c>
      <c r="G26" s="17">
        <f t="shared" si="1"/>
        <v>125</v>
      </c>
      <c r="H26" s="27">
        <v>65</v>
      </c>
      <c r="I26" s="18"/>
      <c r="J26" s="41">
        <f t="shared" si="2"/>
        <v>65</v>
      </c>
      <c r="K26" s="12"/>
    </row>
    <row r="27" spans="1:11" ht="16.5" customHeight="1" x14ac:dyDescent="0.2">
      <c r="A27" s="12"/>
      <c r="B27" s="139"/>
      <c r="C27" s="139"/>
      <c r="D27" s="26"/>
      <c r="E27" s="24"/>
      <c r="F27" s="59"/>
      <c r="G27" s="17">
        <f t="shared" si="1"/>
        <v>0</v>
      </c>
      <c r="H27" s="27"/>
      <c r="I27" s="18"/>
      <c r="J27" s="41">
        <f t="shared" si="2"/>
        <v>0</v>
      </c>
      <c r="K27" s="12"/>
    </row>
    <row r="28" spans="1:11" ht="16.5" customHeight="1" x14ac:dyDescent="0.2">
      <c r="A28" s="12"/>
      <c r="B28" s="139"/>
      <c r="C28" s="139"/>
      <c r="D28" s="26"/>
      <c r="E28" s="24"/>
      <c r="F28" s="59"/>
      <c r="G28" s="17">
        <f t="shared" si="1"/>
        <v>0</v>
      </c>
      <c r="H28" s="27"/>
      <c r="I28" s="18"/>
      <c r="J28" s="41">
        <f t="shared" si="2"/>
        <v>0</v>
      </c>
      <c r="K28" s="12"/>
    </row>
    <row r="29" spans="1:11" ht="16.5" customHeight="1" x14ac:dyDescent="0.2">
      <c r="A29" s="13"/>
      <c r="B29" s="145"/>
      <c r="C29" s="145"/>
      <c r="D29" s="23"/>
      <c r="E29" s="28"/>
      <c r="F29" s="17"/>
      <c r="G29" s="17">
        <f t="shared" si="1"/>
        <v>0</v>
      </c>
      <c r="H29" s="27"/>
      <c r="I29" s="18"/>
      <c r="J29" s="41">
        <f t="shared" si="2"/>
        <v>0</v>
      </c>
      <c r="K29" s="13"/>
    </row>
    <row r="30" spans="1:11" s="5" customFormat="1" ht="18" customHeight="1" x14ac:dyDescent="0.2">
      <c r="A30" s="15"/>
      <c r="B30" s="15"/>
      <c r="C30" s="15"/>
      <c r="D30" s="15"/>
      <c r="E30" s="140" t="s">
        <v>18</v>
      </c>
      <c r="F30" s="140"/>
      <c r="G30" s="45">
        <f>SUM(G24:G29)</f>
        <v>2975</v>
      </c>
      <c r="H30" s="146" t="s">
        <v>20</v>
      </c>
      <c r="I30" s="146"/>
      <c r="J30" s="46">
        <f>SUM(J24:J29)</f>
        <v>1240</v>
      </c>
      <c r="K30" s="16"/>
    </row>
    <row r="31" spans="1:11" ht="10" customHeight="1" x14ac:dyDescent="0.2">
      <c r="F31" s="7"/>
      <c r="J31" s="39"/>
    </row>
    <row r="32" spans="1:11" s="47" customFormat="1" ht="25" customHeight="1" x14ac:dyDescent="0.15">
      <c r="A32" s="42"/>
      <c r="B32" s="136" t="s">
        <v>19</v>
      </c>
      <c r="C32" s="136"/>
      <c r="D32" s="136"/>
      <c r="E32" s="136"/>
      <c r="F32" s="136"/>
      <c r="G32" s="136"/>
      <c r="H32" s="136"/>
      <c r="I32" s="136"/>
      <c r="J32" s="136"/>
      <c r="K32" s="42"/>
    </row>
    <row r="33" spans="1:46" ht="26" x14ac:dyDescent="0.3">
      <c r="A33" s="6"/>
      <c r="B33" s="117" t="s">
        <v>8</v>
      </c>
      <c r="C33" s="117"/>
      <c r="D33" s="117"/>
      <c r="E33" s="117"/>
      <c r="F33" s="15"/>
      <c r="G33" s="118" t="s">
        <v>6</v>
      </c>
      <c r="H33" s="118"/>
      <c r="I33" s="118"/>
      <c r="J33" s="118"/>
      <c r="K33" s="6"/>
    </row>
    <row r="34" spans="1:46" ht="33" customHeight="1" x14ac:dyDescent="0.2">
      <c r="A34" s="6"/>
      <c r="B34" s="119">
        <f>J20+G30</f>
        <v>3575</v>
      </c>
      <c r="C34" s="120"/>
      <c r="D34" s="120"/>
      <c r="E34" s="120"/>
      <c r="F34" s="49"/>
      <c r="G34" s="121">
        <f>J20+J30</f>
        <v>1840</v>
      </c>
      <c r="H34" s="121"/>
      <c r="I34" s="121"/>
      <c r="J34" s="121"/>
      <c r="K34" s="6"/>
    </row>
    <row r="35" spans="1:46" x14ac:dyDescent="0.2">
      <c r="F35" s="7"/>
    </row>
    <row r="36" spans="1:46" s="21" customFormat="1" ht="29" customHeight="1" x14ac:dyDescent="0.15">
      <c r="A36" s="20"/>
      <c r="B36" s="20" t="s">
        <v>10</v>
      </c>
      <c r="C36" s="20"/>
      <c r="D36" s="20"/>
      <c r="E36" s="20"/>
      <c r="F36" s="29"/>
      <c r="G36" s="20"/>
      <c r="H36" s="123">
        <f>B34-G34-49</f>
        <v>1686</v>
      </c>
      <c r="I36" s="123"/>
      <c r="J36" s="123"/>
      <c r="K36" s="20"/>
    </row>
    <row r="37" spans="1:46" ht="18" customHeight="1" x14ac:dyDescent="0.2">
      <c r="B37" s="71" t="s">
        <v>42</v>
      </c>
    </row>
    <row r="38" spans="1:46" ht="8" customHeight="1" x14ac:dyDescent="0.2">
      <c r="B38" s="53"/>
    </row>
    <row r="39" spans="1:46" s="56" customFormat="1" ht="51" customHeight="1" x14ac:dyDescent="0.2">
      <c r="B39" s="62"/>
      <c r="C39" s="116" t="s">
        <v>48</v>
      </c>
      <c r="D39" s="116"/>
      <c r="E39" s="116"/>
      <c r="F39" s="116"/>
      <c r="G39" s="116"/>
      <c r="H39" s="116"/>
      <c r="I39" s="116"/>
      <c r="J39" s="116"/>
      <c r="K39" s="61"/>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row>
    <row r="40" spans="1:46" s="56" customFormat="1" ht="9" customHeight="1" x14ac:dyDescent="0.2">
      <c r="B40" s="60"/>
      <c r="C40" s="54"/>
      <c r="D40" s="54"/>
      <c r="E40" s="54"/>
      <c r="F40" s="54"/>
      <c r="G40" s="54"/>
      <c r="H40" s="54"/>
      <c r="I40" s="54"/>
      <c r="J40" s="55"/>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row>
    <row r="41" spans="1:46" s="56" customFormat="1" ht="64" customHeight="1" x14ac:dyDescent="0.2">
      <c r="C41" s="116" t="s">
        <v>49</v>
      </c>
      <c r="D41" s="116"/>
      <c r="E41" s="116"/>
      <c r="F41" s="116"/>
      <c r="G41" s="116"/>
      <c r="H41" s="116"/>
      <c r="I41" s="116"/>
      <c r="J41" s="116"/>
      <c r="K41" s="61"/>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row>
    <row r="42" spans="1:46" s="56" customFormat="1" ht="9" customHeight="1" x14ac:dyDescent="0.2">
      <c r="B42" s="60"/>
      <c r="C42" s="54"/>
      <c r="D42" s="54"/>
      <c r="E42" s="54"/>
      <c r="F42" s="54"/>
      <c r="G42" s="54"/>
      <c r="H42" s="54"/>
      <c r="I42" s="54"/>
      <c r="J42" s="55"/>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row>
    <row r="43" spans="1:46" s="56" customFormat="1" ht="180" customHeight="1" x14ac:dyDescent="0.2">
      <c r="B43" s="62"/>
      <c r="C43" s="116" t="s">
        <v>50</v>
      </c>
      <c r="D43" s="116"/>
      <c r="E43" s="116"/>
      <c r="F43" s="116"/>
      <c r="G43" s="116"/>
      <c r="H43" s="116"/>
      <c r="I43" s="116"/>
      <c r="J43" s="116"/>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row>
    <row r="44" spans="1:46" s="56" customFormat="1" ht="9" customHeight="1" x14ac:dyDescent="0.2">
      <c r="B44" s="60"/>
      <c r="C44" s="54"/>
      <c r="D44" s="54"/>
      <c r="E44" s="54"/>
      <c r="F44" s="54"/>
      <c r="G44" s="54"/>
      <c r="H44" s="54"/>
      <c r="I44" s="54"/>
      <c r="J44" s="55"/>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row>
    <row r="45" spans="1:46" s="56" customFormat="1" ht="39" customHeight="1" x14ac:dyDescent="0.2">
      <c r="C45" s="116" t="s">
        <v>51</v>
      </c>
      <c r="D45" s="116"/>
      <c r="E45" s="116"/>
      <c r="F45" s="116"/>
      <c r="G45" s="116"/>
      <c r="H45" s="116"/>
      <c r="I45" s="116"/>
      <c r="J45" s="116"/>
      <c r="K45" s="61"/>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row r="46" spans="1:46" x14ac:dyDescent="0.2">
      <c r="B46" s="53"/>
    </row>
    <row r="47" spans="1:46" ht="18" customHeight="1" x14ac:dyDescent="0.2">
      <c r="B47" s="72" t="s">
        <v>45</v>
      </c>
    </row>
    <row r="48" spans="1:46" ht="46" customHeight="1" x14ac:dyDescent="0.2">
      <c r="B48" s="116" t="s">
        <v>43</v>
      </c>
      <c r="C48" s="116"/>
      <c r="D48" s="116"/>
      <c r="E48" s="116"/>
      <c r="F48" s="116"/>
      <c r="G48" s="116"/>
      <c r="H48" s="116"/>
      <c r="I48" s="116"/>
      <c r="J48" s="116"/>
    </row>
    <row r="49" spans="2:10" x14ac:dyDescent="0.2">
      <c r="B49" s="53"/>
    </row>
    <row r="50" spans="2:10" ht="11" customHeight="1" x14ac:dyDescent="0.2">
      <c r="B50" s="53" t="s">
        <v>61</v>
      </c>
    </row>
    <row r="51" spans="2:10" ht="12" customHeight="1" x14ac:dyDescent="0.2">
      <c r="B51" s="53"/>
    </row>
    <row r="52" spans="2:10" ht="12" customHeight="1" x14ac:dyDescent="0.2">
      <c r="B52" s="53" t="s">
        <v>60</v>
      </c>
    </row>
    <row r="53" spans="2:10" s="79" customFormat="1" ht="16" customHeight="1" x14ac:dyDescent="0.15">
      <c r="B53" s="63" t="s">
        <v>65</v>
      </c>
      <c r="J53" s="80"/>
    </row>
    <row r="54" spans="2:10" ht="12" customHeight="1" x14ac:dyDescent="0.2">
      <c r="B54" s="53"/>
    </row>
    <row r="55" spans="2:10" x14ac:dyDescent="0.2">
      <c r="B55" s="53" t="s">
        <v>44</v>
      </c>
    </row>
  </sheetData>
  <sheetProtection selectLockedCells="1"/>
  <mergeCells count="33">
    <mergeCell ref="B1:E1"/>
    <mergeCell ref="G1:H1"/>
    <mergeCell ref="B5:E5"/>
    <mergeCell ref="H6:I6"/>
    <mergeCell ref="F4:J5"/>
    <mergeCell ref="E7:I7"/>
    <mergeCell ref="B17:D17"/>
    <mergeCell ref="B18:D18"/>
    <mergeCell ref="B19:D19"/>
    <mergeCell ref="C39:J39"/>
    <mergeCell ref="B34:E34"/>
    <mergeCell ref="G34:J34"/>
    <mergeCell ref="H36:J36"/>
    <mergeCell ref="B24:C24"/>
    <mergeCell ref="B25:C25"/>
    <mergeCell ref="B26:C26"/>
    <mergeCell ref="B27:C27"/>
    <mergeCell ref="G8:I8"/>
    <mergeCell ref="C10:J10"/>
    <mergeCell ref="B14:D14"/>
    <mergeCell ref="G20:I20"/>
    <mergeCell ref="C45:J45"/>
    <mergeCell ref="B48:J48"/>
    <mergeCell ref="F9:G9"/>
    <mergeCell ref="B28:C28"/>
    <mergeCell ref="B29:C29"/>
    <mergeCell ref="E30:F30"/>
    <mergeCell ref="H30:I30"/>
    <mergeCell ref="B32:J32"/>
    <mergeCell ref="B33:E33"/>
    <mergeCell ref="G33:J33"/>
    <mergeCell ref="C43:J43"/>
    <mergeCell ref="C41:J41"/>
  </mergeCells>
  <dataValidations count="1">
    <dataValidation type="whole" allowBlank="1" showErrorMessage="1" errorTitle="Please select another value" error="The maximum length of a loan for this calculator is 30 years (360 months)" promptTitle="Please select another value" prompt="The maximum length of a loan for this calculator is 30 years (360 months)" sqref="E18 D26:D28" xr:uid="{5A9B1BF4-E638-054B-AFAF-75215FAF6297}">
      <formula1>1</formula1>
      <formula2>360</formula2>
    </dataValidation>
  </dataValidations>
  <printOptions horizontalCentered="1"/>
  <pageMargins left="0.25" right="0.25" top="0.5" bottom="0.75" header="0.3" footer="0.3"/>
  <pageSetup fitToWidth="14" fitToHeight="0" orientation="portrait" r:id="rId1"/>
  <headerFooter differentFirst="1">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NO INSURANCE OR INS. WAIVED</vt:lpstr>
      <vt:lpstr>MEDICARE PATIENTS</vt:lpstr>
      <vt:lpstr>INSURANCE W-NONCOVERED BENEFITS</vt:lpstr>
      <vt:lpstr>'INSURANCE W-NONCOVERED BENEFITS'!FullPrint</vt:lpstr>
      <vt:lpstr>'MEDICARE PATIENTS'!FullPrint</vt:lpstr>
      <vt:lpstr>'NO INSURANCE OR INS. WAIVED'!FullPrint</vt:lpstr>
      <vt:lpstr>'INSURANCE W-NONCOVERED BENEFITS'!MonthlyLoanPayment</vt:lpstr>
      <vt:lpstr>'MEDICARE PATIENTS'!MonthlyLoanPayment</vt:lpstr>
      <vt:lpstr>'NO INSURANCE OR INS. WAIVED'!MonthlyLoanPayment</vt:lpstr>
      <vt:lpstr>'INSURANCE W-NONCOVERED BENEFITS'!ValueOfHome</vt:lpstr>
      <vt:lpstr>'MEDICARE PATIENTS'!ValueOfHome</vt:lpstr>
      <vt:lpstr>'NO INSURANCE OR INS. WAIVED'!ValueOfHome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Keri Risher</dc:creator>
  <cp:keywords/>
  <cp:lastModifiedBy>Microsoft Office User</cp:lastModifiedBy>
  <cp:lastPrinted>2022-07-15T19:09:38Z</cp:lastPrinted>
  <dcterms:created xsi:type="dcterms:W3CDTF">2014-12-11T01:29:30Z</dcterms:created>
  <dcterms:modified xsi:type="dcterms:W3CDTF">2022-07-15T19:10:56Z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ssetID">
    <vt:lpwstr>TF10000044</vt:lpwstr>
  </property>
</Properties>
</file>